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質問番号６" sheetId="5" r:id="rId1"/>
  </sheets>
  <calcPr calcId="144525"/>
</workbook>
</file>

<file path=xl/calcChain.xml><?xml version="1.0" encoding="utf-8"?>
<calcChain xmlns="http://schemas.openxmlformats.org/spreadsheetml/2006/main">
  <c r="Q31" i="5" l="1"/>
  <c r="O31" i="5"/>
  <c r="E31" i="5"/>
  <c r="C31" i="5"/>
  <c r="Q30" i="5"/>
  <c r="O30" i="5"/>
  <c r="E30" i="5"/>
  <c r="C30" i="5"/>
  <c r="Q29" i="5"/>
  <c r="O29" i="5"/>
  <c r="E29" i="5"/>
  <c r="C29" i="5"/>
  <c r="Q28" i="5"/>
  <c r="O28" i="5"/>
  <c r="E28" i="5"/>
  <c r="C28" i="5"/>
  <c r="Q27" i="5"/>
  <c r="O27" i="5"/>
  <c r="E27" i="5"/>
  <c r="C27" i="5"/>
  <c r="Q26" i="5"/>
  <c r="O26" i="5"/>
  <c r="E26" i="5"/>
  <c r="C26" i="5"/>
  <c r="Q25" i="5"/>
  <c r="O25" i="5"/>
  <c r="E25" i="5"/>
  <c r="C25" i="5"/>
  <c r="Q24" i="5"/>
  <c r="O24" i="5"/>
  <c r="E24" i="5"/>
  <c r="C24" i="5"/>
  <c r="Q23" i="5"/>
  <c r="O23" i="5"/>
  <c r="O32" i="5" s="1"/>
  <c r="I23" i="5"/>
  <c r="I32" i="5" s="1"/>
  <c r="E23" i="5"/>
  <c r="C23" i="5"/>
  <c r="C32" i="5" s="1"/>
  <c r="AC15" i="5"/>
  <c r="AA15" i="5"/>
  <c r="W15" i="5"/>
  <c r="U15" i="5"/>
  <c r="Q15" i="5"/>
  <c r="O15" i="5"/>
  <c r="K15" i="5"/>
  <c r="I15" i="5"/>
  <c r="E15" i="5"/>
  <c r="C15" i="5"/>
  <c r="AC14" i="5"/>
  <c r="AA14" i="5"/>
  <c r="W14" i="5"/>
  <c r="U14" i="5"/>
  <c r="Q14" i="5"/>
  <c r="O14" i="5"/>
  <c r="K14" i="5"/>
  <c r="I14" i="5"/>
  <c r="E14" i="5"/>
  <c r="C14" i="5"/>
  <c r="AC13" i="5"/>
  <c r="AA13" i="5"/>
  <c r="W13" i="5"/>
  <c r="U13" i="5"/>
  <c r="Q13" i="5"/>
  <c r="O13" i="5"/>
  <c r="K13" i="5"/>
  <c r="I13" i="5"/>
  <c r="E13" i="5"/>
  <c r="C13" i="5"/>
  <c r="AC12" i="5"/>
  <c r="AA12" i="5"/>
  <c r="W12" i="5"/>
  <c r="U12" i="5"/>
  <c r="Q12" i="5"/>
  <c r="O12" i="5"/>
  <c r="K12" i="5"/>
  <c r="I12" i="5"/>
  <c r="E12" i="5"/>
  <c r="C12" i="5"/>
  <c r="AC11" i="5"/>
  <c r="AA11" i="5"/>
  <c r="W11" i="5"/>
  <c r="U11" i="5"/>
  <c r="Q11" i="5"/>
  <c r="O11" i="5"/>
  <c r="K11" i="5"/>
  <c r="I11" i="5"/>
  <c r="E11" i="5"/>
  <c r="C11" i="5"/>
  <c r="AC10" i="5"/>
  <c r="AA10" i="5"/>
  <c r="W10" i="5"/>
  <c r="U10" i="5"/>
  <c r="Q10" i="5"/>
  <c r="O10" i="5"/>
  <c r="K10" i="5"/>
  <c r="I10" i="5"/>
  <c r="E10" i="5"/>
  <c r="C10" i="5"/>
  <c r="AC9" i="5"/>
  <c r="AA9" i="5"/>
  <c r="W9" i="5"/>
  <c r="U9" i="5"/>
  <c r="Q9" i="5"/>
  <c r="O9" i="5"/>
  <c r="K9" i="5"/>
  <c r="I9" i="5"/>
  <c r="E9" i="5"/>
  <c r="C9" i="5"/>
  <c r="AC8" i="5"/>
  <c r="AA8" i="5"/>
  <c r="W8" i="5"/>
  <c r="U8" i="5"/>
  <c r="Q8" i="5"/>
  <c r="O8" i="5"/>
  <c r="K8" i="5"/>
  <c r="I8" i="5"/>
  <c r="E8" i="5"/>
  <c r="C8" i="5"/>
  <c r="AC7" i="5"/>
  <c r="AC16" i="5" s="1"/>
  <c r="AA7" i="5"/>
  <c r="AA16" i="5" s="1"/>
  <c r="W7" i="5"/>
  <c r="W16" i="5" s="1"/>
  <c r="U7" i="5"/>
  <c r="U16" i="5" s="1"/>
  <c r="Q7" i="5"/>
  <c r="Q16" i="5" s="1"/>
  <c r="O7" i="5"/>
  <c r="O16" i="5" s="1"/>
  <c r="K7" i="5"/>
  <c r="K16" i="5" s="1"/>
  <c r="I7" i="5"/>
  <c r="I16" i="5" s="1"/>
  <c r="E7" i="5"/>
  <c r="E16" i="5" s="1"/>
  <c r="C7" i="5"/>
  <c r="C16" i="5" s="1"/>
</calcChain>
</file>

<file path=xl/sharedStrings.xml><?xml version="1.0" encoding="utf-8"?>
<sst xmlns="http://schemas.openxmlformats.org/spreadsheetml/2006/main" count="150" uniqueCount="35">
  <si>
    <t>急性期総合医療センター</t>
    <rPh sb="0" eb="3">
      <t>キュウセイキ</t>
    </rPh>
    <rPh sb="3" eb="5">
      <t>ソウゴウ</t>
    </rPh>
    <rPh sb="5" eb="7">
      <t>イリョウ</t>
    </rPh>
    <phoneticPr fontId="6"/>
  </si>
  <si>
    <t>呼吸器アレルギー医療センター</t>
    <rPh sb="0" eb="3">
      <t>コキュウキ</t>
    </rPh>
    <rPh sb="8" eb="10">
      <t>イリョウ</t>
    </rPh>
    <phoneticPr fontId="6"/>
  </si>
  <si>
    <t>精神医療センター</t>
    <rPh sb="0" eb="2">
      <t>セイシン</t>
    </rPh>
    <rPh sb="2" eb="4">
      <t>イリョウ</t>
    </rPh>
    <phoneticPr fontId="6"/>
  </si>
  <si>
    <t>成人病センター</t>
    <rPh sb="0" eb="3">
      <t>セイジンビョウ</t>
    </rPh>
    <phoneticPr fontId="6"/>
  </si>
  <si>
    <t>母子保健総合医療センター</t>
    <rPh sb="0" eb="2">
      <t>ボシ</t>
    </rPh>
    <rPh sb="2" eb="4">
      <t>ホケン</t>
    </rPh>
    <rPh sb="4" eb="6">
      <t>ソウゴウ</t>
    </rPh>
    <rPh sb="6" eb="8">
      <t>イリョウ</t>
    </rPh>
    <phoneticPr fontId="6"/>
  </si>
  <si>
    <t>金種</t>
    <rPh sb="0" eb="2">
      <t>キンシュ</t>
    </rPh>
    <phoneticPr fontId="6"/>
  </si>
  <si>
    <t>枚数</t>
    <rPh sb="0" eb="2">
      <t>マイスウ</t>
    </rPh>
    <phoneticPr fontId="6"/>
  </si>
  <si>
    <t>金額</t>
    <rPh sb="0" eb="2">
      <t>キンガク</t>
    </rPh>
    <phoneticPr fontId="6"/>
  </si>
  <si>
    <t>1万円</t>
    <rPh sb="1" eb="3">
      <t>マンエン</t>
    </rPh>
    <phoneticPr fontId="6"/>
  </si>
  <si>
    <t>5千円</t>
    <rPh sb="1" eb="3">
      <t>センエン</t>
    </rPh>
    <phoneticPr fontId="6"/>
  </si>
  <si>
    <t>1千円</t>
    <rPh sb="1" eb="3">
      <t>センエン</t>
    </rPh>
    <phoneticPr fontId="6"/>
  </si>
  <si>
    <t>500円</t>
    <rPh sb="3" eb="4">
      <t>エン</t>
    </rPh>
    <phoneticPr fontId="6"/>
  </si>
  <si>
    <t>100円</t>
    <rPh sb="3" eb="4">
      <t>エン</t>
    </rPh>
    <phoneticPr fontId="6"/>
  </si>
  <si>
    <t>50円</t>
    <rPh sb="2" eb="3">
      <t>エン</t>
    </rPh>
    <phoneticPr fontId="6"/>
  </si>
  <si>
    <t>10円</t>
    <rPh sb="2" eb="3">
      <t>エン</t>
    </rPh>
    <phoneticPr fontId="6"/>
  </si>
  <si>
    <t>5円</t>
    <rPh sb="1" eb="2">
      <t>エン</t>
    </rPh>
    <phoneticPr fontId="6"/>
  </si>
  <si>
    <t>1円</t>
    <rPh sb="1" eb="2">
      <t>エン</t>
    </rPh>
    <phoneticPr fontId="6"/>
  </si>
  <si>
    <t>※　１回あたりの両替金については、毎回同額を配金しているものです。１週間あたりの集金額は、概ね平均的な期間をとったデータです。</t>
    <rPh sb="3" eb="4">
      <t>カイ</t>
    </rPh>
    <rPh sb="8" eb="10">
      <t>リョウガエ</t>
    </rPh>
    <rPh sb="10" eb="11">
      <t>キン</t>
    </rPh>
    <rPh sb="17" eb="19">
      <t>マイカイ</t>
    </rPh>
    <rPh sb="19" eb="21">
      <t>ドウガク</t>
    </rPh>
    <rPh sb="22" eb="23">
      <t>クバ</t>
    </rPh>
    <rPh sb="23" eb="24">
      <t>キン</t>
    </rPh>
    <rPh sb="34" eb="36">
      <t>シュウカン</t>
    </rPh>
    <rPh sb="40" eb="43">
      <t>シュウキンガク</t>
    </rPh>
    <rPh sb="45" eb="46">
      <t>オオム</t>
    </rPh>
    <rPh sb="47" eb="50">
      <t>ヘイキンテキ</t>
    </rPh>
    <rPh sb="51" eb="53">
      <t>キカン</t>
    </rPh>
    <phoneticPr fontId="3"/>
  </si>
  <si>
    <t>※大阪府立病院機構</t>
    <rPh sb="1" eb="3">
      <t>オオサカ</t>
    </rPh>
    <rPh sb="3" eb="5">
      <t>フリツ</t>
    </rPh>
    <rPh sb="5" eb="7">
      <t>ビョウイン</t>
    </rPh>
    <rPh sb="7" eb="9">
      <t>キコウ</t>
    </rPh>
    <phoneticPr fontId="3"/>
  </si>
  <si>
    <t>1回あたりの両替金</t>
    <rPh sb="1" eb="2">
      <t>カイ</t>
    </rPh>
    <rPh sb="6" eb="8">
      <t>リョウガエ</t>
    </rPh>
    <rPh sb="8" eb="9">
      <t>キン</t>
    </rPh>
    <phoneticPr fontId="3"/>
  </si>
  <si>
    <t>1週間あたりの集金額</t>
    <rPh sb="1" eb="3">
      <t>シュウカン</t>
    </rPh>
    <rPh sb="7" eb="10">
      <t>シュウキンガク</t>
    </rPh>
    <phoneticPr fontId="3"/>
  </si>
  <si>
    <t>※大阪市病院局</t>
    <rPh sb="1" eb="3">
      <t>オオサカ</t>
    </rPh>
    <rPh sb="3" eb="4">
      <t>シ</t>
    </rPh>
    <rPh sb="4" eb="6">
      <t>ビョウイン</t>
    </rPh>
    <rPh sb="6" eb="7">
      <t>キョク</t>
    </rPh>
    <phoneticPr fontId="3"/>
  </si>
  <si>
    <t>総合医療センター</t>
    <rPh sb="0" eb="2">
      <t>ソウゴウ</t>
    </rPh>
    <rPh sb="2" eb="4">
      <t>イリョウ</t>
    </rPh>
    <phoneticPr fontId="6"/>
  </si>
  <si>
    <t>十三市民病院</t>
    <rPh sb="0" eb="2">
      <t>ジュウソウ</t>
    </rPh>
    <rPh sb="2" eb="4">
      <t>シミン</t>
    </rPh>
    <rPh sb="4" eb="6">
      <t>ビョウイン</t>
    </rPh>
    <phoneticPr fontId="6"/>
  </si>
  <si>
    <t>住吉市民病院</t>
    <rPh sb="0" eb="2">
      <t>スミヨシ</t>
    </rPh>
    <rPh sb="2" eb="4">
      <t>シミン</t>
    </rPh>
    <rPh sb="4" eb="6">
      <t>ビョウイン</t>
    </rPh>
    <phoneticPr fontId="6"/>
  </si>
  <si>
    <t>35枚</t>
    <rPh sb="2" eb="3">
      <t>マイ</t>
    </rPh>
    <phoneticPr fontId="3"/>
  </si>
  <si>
    <t>250枚</t>
    <rPh sb="3" eb="4">
      <t>マイ</t>
    </rPh>
    <phoneticPr fontId="3"/>
  </si>
  <si>
    <t>100枚</t>
    <rPh sb="3" eb="4">
      <t>マイ</t>
    </rPh>
    <phoneticPr fontId="3"/>
  </si>
  <si>
    <t>150枚</t>
    <rPh sb="3" eb="4">
      <t>マイ</t>
    </rPh>
    <phoneticPr fontId="3"/>
  </si>
  <si>
    <t>500枚</t>
    <rPh sb="3" eb="4">
      <t>マイ</t>
    </rPh>
    <phoneticPr fontId="3"/>
  </si>
  <si>
    <t xml:space="preserve">  30,000,000円</t>
    <rPh sb="12" eb="13">
      <t>エン</t>
    </rPh>
    <phoneticPr fontId="3"/>
  </si>
  <si>
    <t>7,600,000円</t>
    <rPh sb="9" eb="10">
      <t>エン</t>
    </rPh>
    <phoneticPr fontId="3"/>
  </si>
  <si>
    <t>1,300,000円</t>
    <rPh sb="9" eb="10">
      <t>エン</t>
    </rPh>
    <phoneticPr fontId="3"/>
  </si>
  <si>
    <t>※　１回あたりの両替金については、毎回同額を配金しているものです。集金額の金種は不明です。</t>
    <rPh sb="3" eb="4">
      <t>カイ</t>
    </rPh>
    <rPh sb="8" eb="10">
      <t>リョウガエ</t>
    </rPh>
    <rPh sb="10" eb="11">
      <t>キン</t>
    </rPh>
    <rPh sb="17" eb="19">
      <t>マイカイ</t>
    </rPh>
    <rPh sb="19" eb="21">
      <t>ドウガク</t>
    </rPh>
    <rPh sb="22" eb="23">
      <t>クバ</t>
    </rPh>
    <rPh sb="23" eb="24">
      <t>キン</t>
    </rPh>
    <rPh sb="33" eb="36">
      <t>シュウキンガク</t>
    </rPh>
    <rPh sb="37" eb="39">
      <t>キンシュ</t>
    </rPh>
    <rPh sb="40" eb="42">
      <t>フメイ</t>
    </rPh>
    <phoneticPr fontId="3"/>
  </si>
  <si>
    <t>質問番号　６　回答</t>
    <rPh sb="0" eb="2">
      <t>シツモン</t>
    </rPh>
    <rPh sb="2" eb="4">
      <t>バンゴウ</t>
    </rPh>
    <rPh sb="7" eb="9">
      <t>カイトウ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</si>
</sst>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枚&quot;"/>
    <numFmt numFmtId="177" formatCode="#,##0&quot;円&quot;"/>
  </numFmts>
  <fonts count="7"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4" fillId="0" borderId="0"/>
  </cellStyleXfs>
  <cellXfs count="45">
    <xf numFmtId="0" fontId="0" fillId="0" borderId="0" xfId="0"/>
    <xf numFmtId="31" fontId="2" fillId="0" borderId="0" xfId="1" applyNumberFormat="1" applyFont="1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0" borderId="0" xfId="1" applyBorder="1">
      <alignment vertical="center"/>
    </xf>
    <xf numFmtId="0" fontId="5" fillId="0" borderId="0" xfId="2" applyFont="1" applyAlignment="1">
      <alignment vertical="center"/>
    </xf>
    <xf numFmtId="0" fontId="4" fillId="0" borderId="0" xfId="2" applyAlignment="1">
      <alignment vertical="center"/>
    </xf>
    <xf numFmtId="0" fontId="4" fillId="0" borderId="0" xfId="2" applyBorder="1" applyAlignment="1">
      <alignment vertical="center"/>
    </xf>
    <xf numFmtId="0" fontId="4" fillId="0" borderId="0" xfId="2"/>
    <xf numFmtId="0" fontId="4" fillId="0" borderId="0" xfId="2" applyBorder="1"/>
    <xf numFmtId="0" fontId="4" fillId="0" borderId="1" xfId="2" applyFill="1" applyBorder="1" applyAlignment="1">
      <alignment horizontal="centerContinuous" vertical="center"/>
    </xf>
    <xf numFmtId="0" fontId="4" fillId="0" borderId="2" xfId="2" applyFill="1" applyBorder="1" applyAlignment="1">
      <alignment horizontal="centerContinuous" vertical="center"/>
    </xf>
    <xf numFmtId="0" fontId="4" fillId="0" borderId="3" xfId="2" applyFill="1" applyBorder="1" applyAlignment="1">
      <alignment horizontal="centerContinuous" vertical="center"/>
    </xf>
    <xf numFmtId="0" fontId="4" fillId="0" borderId="4" xfId="2" applyFill="1" applyBorder="1" applyAlignment="1">
      <alignment horizontal="centerContinuous" vertical="center"/>
    </xf>
    <xf numFmtId="0" fontId="4" fillId="0" borderId="0" xfId="2" applyFill="1" applyAlignment="1">
      <alignment vertical="center"/>
    </xf>
    <xf numFmtId="0" fontId="4" fillId="0" borderId="0" xfId="2" applyFill="1"/>
    <xf numFmtId="0" fontId="1" fillId="0" borderId="0" xfId="1" applyFill="1">
      <alignment vertical="center"/>
    </xf>
    <xf numFmtId="0" fontId="4" fillId="0" borderId="5" xfId="2" applyFill="1" applyBorder="1" applyAlignment="1">
      <alignment horizontal="centerContinuous" vertical="center"/>
    </xf>
    <xf numFmtId="0" fontId="4" fillId="0" borderId="6" xfId="2" applyFill="1" applyBorder="1" applyAlignment="1">
      <alignment horizontal="centerContinuous" vertical="center"/>
    </xf>
    <xf numFmtId="0" fontId="4" fillId="0" borderId="7" xfId="2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10" xfId="2" applyBorder="1" applyAlignment="1">
      <alignment vertical="center"/>
    </xf>
    <xf numFmtId="176" fontId="4" fillId="0" borderId="11" xfId="2" applyNumberFormat="1" applyBorder="1" applyAlignment="1">
      <alignment vertical="center"/>
    </xf>
    <xf numFmtId="177" fontId="4" fillId="0" borderId="12" xfId="2" applyNumberFormat="1" applyBorder="1" applyAlignment="1">
      <alignment vertical="center"/>
    </xf>
    <xf numFmtId="0" fontId="4" fillId="0" borderId="5" xfId="2" applyBorder="1" applyAlignment="1">
      <alignment vertical="center"/>
    </xf>
    <xf numFmtId="176" fontId="4" fillId="0" borderId="13" xfId="2" applyNumberFormat="1" applyBorder="1" applyAlignment="1">
      <alignment vertical="center"/>
    </xf>
    <xf numFmtId="177" fontId="4" fillId="0" borderId="14" xfId="2" applyNumberFormat="1" applyBorder="1" applyAlignment="1">
      <alignment vertical="center"/>
    </xf>
    <xf numFmtId="0" fontId="4" fillId="0" borderId="15" xfId="2" applyBorder="1" applyAlignment="1">
      <alignment vertical="center"/>
    </xf>
    <xf numFmtId="176" fontId="4" fillId="0" borderId="16" xfId="2" applyNumberFormat="1" applyBorder="1" applyAlignment="1">
      <alignment vertical="center"/>
    </xf>
    <xf numFmtId="177" fontId="4" fillId="0" borderId="17" xfId="2" applyNumberFormat="1" applyBorder="1" applyAlignment="1">
      <alignment vertical="center"/>
    </xf>
    <xf numFmtId="0" fontId="4" fillId="0" borderId="18" xfId="2" applyBorder="1" applyAlignment="1">
      <alignment vertical="center"/>
    </xf>
    <xf numFmtId="176" fontId="4" fillId="0" borderId="19" xfId="2" applyNumberFormat="1" applyBorder="1" applyAlignment="1">
      <alignment vertical="center"/>
    </xf>
    <xf numFmtId="177" fontId="4" fillId="0" borderId="20" xfId="2" applyNumberFormat="1" applyBorder="1" applyAlignment="1">
      <alignment vertical="center"/>
    </xf>
    <xf numFmtId="177" fontId="4" fillId="0" borderId="0" xfId="2" applyNumberFormat="1"/>
    <xf numFmtId="177" fontId="4" fillId="0" borderId="0" xfId="2" applyNumberFormat="1" applyBorder="1"/>
    <xf numFmtId="0" fontId="4" fillId="0" borderId="0" xfId="2" applyAlignment="1">
      <alignment horizontal="left" vertical="center"/>
    </xf>
    <xf numFmtId="0" fontId="4" fillId="0" borderId="0" xfId="2" applyFill="1" applyBorder="1" applyAlignment="1">
      <alignment horizontal="centerContinuous" vertical="center"/>
    </xf>
    <xf numFmtId="0" fontId="4" fillId="0" borderId="0" xfId="2" applyFill="1" applyBorder="1" applyAlignment="1">
      <alignment vertical="center"/>
    </xf>
    <xf numFmtId="0" fontId="4" fillId="0" borderId="0" xfId="2" applyBorder="1" applyAlignment="1">
      <alignment horizontal="center" vertical="center"/>
    </xf>
    <xf numFmtId="176" fontId="4" fillId="0" borderId="0" xfId="2" applyNumberFormat="1" applyBorder="1" applyAlignment="1">
      <alignment vertical="center"/>
    </xf>
    <xf numFmtId="177" fontId="4" fillId="0" borderId="0" xfId="2" applyNumberFormat="1" applyBorder="1" applyAlignment="1">
      <alignment vertical="center"/>
    </xf>
    <xf numFmtId="176" fontId="4" fillId="0" borderId="13" xfId="2" applyNumberFormat="1" applyBorder="1" applyAlignment="1">
      <alignment horizontal="right" vertical="center"/>
    </xf>
    <xf numFmtId="177" fontId="4" fillId="0" borderId="20" xfId="2" applyNumberFormat="1" applyBorder="1" applyAlignment="1">
      <alignment horizontal="right" vertical="center"/>
    </xf>
    <xf numFmtId="0" fontId="1" fillId="0" borderId="0" xfId="1" applyAlignment="1">
      <alignment horizontal="right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tabSelected="1" topLeftCell="L1" zoomScale="80" zoomScaleNormal="80" workbookViewId="0">
      <selection activeCell="AE1" sqref="AE1"/>
    </sheetView>
  </sheetViews>
  <sheetFormatPr defaultRowHeight="13.5"/>
  <cols>
    <col min="1" max="1" width="9" style="3" customWidth="1"/>
    <col min="2" max="2" width="9" style="3"/>
    <col min="3" max="3" width="11.25" style="3" bestFit="1" customWidth="1"/>
    <col min="4" max="4" width="9" style="3"/>
    <col min="5" max="5" width="12.25" style="3" customWidth="1"/>
    <col min="6" max="6" width="9" style="3"/>
    <col min="7" max="7" width="9" style="3" customWidth="1"/>
    <col min="8" max="8" width="9" style="3"/>
    <col min="9" max="9" width="11.25" style="3" bestFit="1" customWidth="1"/>
    <col min="10" max="10" width="9" style="3"/>
    <col min="11" max="11" width="12.25" style="3" customWidth="1"/>
    <col min="12" max="14" width="9" style="3"/>
    <col min="15" max="15" width="11.25" style="3" bestFit="1" customWidth="1"/>
    <col min="16" max="16" width="9" style="3"/>
    <col min="17" max="17" width="12.25" style="3" customWidth="1"/>
    <col min="18" max="20" width="9" style="3"/>
    <col min="21" max="21" width="11.25" style="3" bestFit="1" customWidth="1"/>
    <col min="22" max="22" width="9" style="3"/>
    <col min="23" max="23" width="12.25" style="3" customWidth="1"/>
    <col min="24" max="26" width="9" style="3"/>
    <col min="27" max="27" width="11.25" style="3" bestFit="1" customWidth="1"/>
    <col min="28" max="28" width="9" style="3"/>
    <col min="29" max="29" width="12.25" style="3" customWidth="1"/>
    <col min="30" max="266" width="9" style="3"/>
    <col min="267" max="267" width="16.25" style="3" bestFit="1" customWidth="1"/>
    <col min="268" max="268" width="9" style="3"/>
    <col min="269" max="269" width="11.25" style="3" bestFit="1" customWidth="1"/>
    <col min="270" max="272" width="9" style="3"/>
    <col min="273" max="273" width="11.25" style="3" bestFit="1" customWidth="1"/>
    <col min="274" max="276" width="9" style="3"/>
    <col min="277" max="277" width="11.25" style="3" bestFit="1" customWidth="1"/>
    <col min="278" max="280" width="9" style="3"/>
    <col min="281" max="281" width="11.25" style="3" bestFit="1" customWidth="1"/>
    <col min="282" max="284" width="9" style="3"/>
    <col min="285" max="285" width="11.25" style="3" bestFit="1" customWidth="1"/>
    <col min="286" max="522" width="9" style="3"/>
    <col min="523" max="523" width="16.25" style="3" bestFit="1" customWidth="1"/>
    <col min="524" max="524" width="9" style="3"/>
    <col min="525" max="525" width="11.25" style="3" bestFit="1" customWidth="1"/>
    <col min="526" max="528" width="9" style="3"/>
    <col min="529" max="529" width="11.25" style="3" bestFit="1" customWidth="1"/>
    <col min="530" max="532" width="9" style="3"/>
    <col min="533" max="533" width="11.25" style="3" bestFit="1" customWidth="1"/>
    <col min="534" max="536" width="9" style="3"/>
    <col min="537" max="537" width="11.25" style="3" bestFit="1" customWidth="1"/>
    <col min="538" max="540" width="9" style="3"/>
    <col min="541" max="541" width="11.25" style="3" bestFit="1" customWidth="1"/>
    <col min="542" max="778" width="9" style="3"/>
    <col min="779" max="779" width="16.25" style="3" bestFit="1" customWidth="1"/>
    <col min="780" max="780" width="9" style="3"/>
    <col min="781" max="781" width="11.25" style="3" bestFit="1" customWidth="1"/>
    <col min="782" max="784" width="9" style="3"/>
    <col min="785" max="785" width="11.25" style="3" bestFit="1" customWidth="1"/>
    <col min="786" max="788" width="9" style="3"/>
    <col min="789" max="789" width="11.25" style="3" bestFit="1" customWidth="1"/>
    <col min="790" max="792" width="9" style="3"/>
    <col min="793" max="793" width="11.25" style="3" bestFit="1" customWidth="1"/>
    <col min="794" max="796" width="9" style="3"/>
    <col min="797" max="797" width="11.25" style="3" bestFit="1" customWidth="1"/>
    <col min="798" max="1034" width="9" style="3"/>
    <col min="1035" max="1035" width="16.25" style="3" bestFit="1" customWidth="1"/>
    <col min="1036" max="1036" width="9" style="3"/>
    <col min="1037" max="1037" width="11.25" style="3" bestFit="1" customWidth="1"/>
    <col min="1038" max="1040" width="9" style="3"/>
    <col min="1041" max="1041" width="11.25" style="3" bestFit="1" customWidth="1"/>
    <col min="1042" max="1044" width="9" style="3"/>
    <col min="1045" max="1045" width="11.25" style="3" bestFit="1" customWidth="1"/>
    <col min="1046" max="1048" width="9" style="3"/>
    <col min="1049" max="1049" width="11.25" style="3" bestFit="1" customWidth="1"/>
    <col min="1050" max="1052" width="9" style="3"/>
    <col min="1053" max="1053" width="11.25" style="3" bestFit="1" customWidth="1"/>
    <col min="1054" max="1290" width="9" style="3"/>
    <col min="1291" max="1291" width="16.25" style="3" bestFit="1" customWidth="1"/>
    <col min="1292" max="1292" width="9" style="3"/>
    <col min="1293" max="1293" width="11.25" style="3" bestFit="1" customWidth="1"/>
    <col min="1294" max="1296" width="9" style="3"/>
    <col min="1297" max="1297" width="11.25" style="3" bestFit="1" customWidth="1"/>
    <col min="1298" max="1300" width="9" style="3"/>
    <col min="1301" max="1301" width="11.25" style="3" bestFit="1" customWidth="1"/>
    <col min="1302" max="1304" width="9" style="3"/>
    <col min="1305" max="1305" width="11.25" style="3" bestFit="1" customWidth="1"/>
    <col min="1306" max="1308" width="9" style="3"/>
    <col min="1309" max="1309" width="11.25" style="3" bestFit="1" customWidth="1"/>
    <col min="1310" max="1546" width="9" style="3"/>
    <col min="1547" max="1547" width="16.25" style="3" bestFit="1" customWidth="1"/>
    <col min="1548" max="1548" width="9" style="3"/>
    <col min="1549" max="1549" width="11.25" style="3" bestFit="1" customWidth="1"/>
    <col min="1550" max="1552" width="9" style="3"/>
    <col min="1553" max="1553" width="11.25" style="3" bestFit="1" customWidth="1"/>
    <col min="1554" max="1556" width="9" style="3"/>
    <col min="1557" max="1557" width="11.25" style="3" bestFit="1" customWidth="1"/>
    <col min="1558" max="1560" width="9" style="3"/>
    <col min="1561" max="1561" width="11.25" style="3" bestFit="1" customWidth="1"/>
    <col min="1562" max="1564" width="9" style="3"/>
    <col min="1565" max="1565" width="11.25" style="3" bestFit="1" customWidth="1"/>
    <col min="1566" max="1802" width="9" style="3"/>
    <col min="1803" max="1803" width="16.25" style="3" bestFit="1" customWidth="1"/>
    <col min="1804" max="1804" width="9" style="3"/>
    <col min="1805" max="1805" width="11.25" style="3" bestFit="1" customWidth="1"/>
    <col min="1806" max="1808" width="9" style="3"/>
    <col min="1809" max="1809" width="11.25" style="3" bestFit="1" customWidth="1"/>
    <col min="1810" max="1812" width="9" style="3"/>
    <col min="1813" max="1813" width="11.25" style="3" bestFit="1" customWidth="1"/>
    <col min="1814" max="1816" width="9" style="3"/>
    <col min="1817" max="1817" width="11.25" style="3" bestFit="1" customWidth="1"/>
    <col min="1818" max="1820" width="9" style="3"/>
    <col min="1821" max="1821" width="11.25" style="3" bestFit="1" customWidth="1"/>
    <col min="1822" max="2058" width="9" style="3"/>
    <col min="2059" max="2059" width="16.25" style="3" bestFit="1" customWidth="1"/>
    <col min="2060" max="2060" width="9" style="3"/>
    <col min="2061" max="2061" width="11.25" style="3" bestFit="1" customWidth="1"/>
    <col min="2062" max="2064" width="9" style="3"/>
    <col min="2065" max="2065" width="11.25" style="3" bestFit="1" customWidth="1"/>
    <col min="2066" max="2068" width="9" style="3"/>
    <col min="2069" max="2069" width="11.25" style="3" bestFit="1" customWidth="1"/>
    <col min="2070" max="2072" width="9" style="3"/>
    <col min="2073" max="2073" width="11.25" style="3" bestFit="1" customWidth="1"/>
    <col min="2074" max="2076" width="9" style="3"/>
    <col min="2077" max="2077" width="11.25" style="3" bestFit="1" customWidth="1"/>
    <col min="2078" max="2314" width="9" style="3"/>
    <col min="2315" max="2315" width="16.25" style="3" bestFit="1" customWidth="1"/>
    <col min="2316" max="2316" width="9" style="3"/>
    <col min="2317" max="2317" width="11.25" style="3" bestFit="1" customWidth="1"/>
    <col min="2318" max="2320" width="9" style="3"/>
    <col min="2321" max="2321" width="11.25" style="3" bestFit="1" customWidth="1"/>
    <col min="2322" max="2324" width="9" style="3"/>
    <col min="2325" max="2325" width="11.25" style="3" bestFit="1" customWidth="1"/>
    <col min="2326" max="2328" width="9" style="3"/>
    <col min="2329" max="2329" width="11.25" style="3" bestFit="1" customWidth="1"/>
    <col min="2330" max="2332" width="9" style="3"/>
    <col min="2333" max="2333" width="11.25" style="3" bestFit="1" customWidth="1"/>
    <col min="2334" max="2570" width="9" style="3"/>
    <col min="2571" max="2571" width="16.25" style="3" bestFit="1" customWidth="1"/>
    <col min="2572" max="2572" width="9" style="3"/>
    <col min="2573" max="2573" width="11.25" style="3" bestFit="1" customWidth="1"/>
    <col min="2574" max="2576" width="9" style="3"/>
    <col min="2577" max="2577" width="11.25" style="3" bestFit="1" customWidth="1"/>
    <col min="2578" max="2580" width="9" style="3"/>
    <col min="2581" max="2581" width="11.25" style="3" bestFit="1" customWidth="1"/>
    <col min="2582" max="2584" width="9" style="3"/>
    <col min="2585" max="2585" width="11.25" style="3" bestFit="1" customWidth="1"/>
    <col min="2586" max="2588" width="9" style="3"/>
    <col min="2589" max="2589" width="11.25" style="3" bestFit="1" customWidth="1"/>
    <col min="2590" max="2826" width="9" style="3"/>
    <col min="2827" max="2827" width="16.25" style="3" bestFit="1" customWidth="1"/>
    <col min="2828" max="2828" width="9" style="3"/>
    <col min="2829" max="2829" width="11.25" style="3" bestFit="1" customWidth="1"/>
    <col min="2830" max="2832" width="9" style="3"/>
    <col min="2833" max="2833" width="11.25" style="3" bestFit="1" customWidth="1"/>
    <col min="2834" max="2836" width="9" style="3"/>
    <col min="2837" max="2837" width="11.25" style="3" bestFit="1" customWidth="1"/>
    <col min="2838" max="2840" width="9" style="3"/>
    <col min="2841" max="2841" width="11.25" style="3" bestFit="1" customWidth="1"/>
    <col min="2842" max="2844" width="9" style="3"/>
    <col min="2845" max="2845" width="11.25" style="3" bestFit="1" customWidth="1"/>
    <col min="2846" max="3082" width="9" style="3"/>
    <col min="3083" max="3083" width="16.25" style="3" bestFit="1" customWidth="1"/>
    <col min="3084" max="3084" width="9" style="3"/>
    <col min="3085" max="3085" width="11.25" style="3" bestFit="1" customWidth="1"/>
    <col min="3086" max="3088" width="9" style="3"/>
    <col min="3089" max="3089" width="11.25" style="3" bestFit="1" customWidth="1"/>
    <col min="3090" max="3092" width="9" style="3"/>
    <col min="3093" max="3093" width="11.25" style="3" bestFit="1" customWidth="1"/>
    <col min="3094" max="3096" width="9" style="3"/>
    <col min="3097" max="3097" width="11.25" style="3" bestFit="1" customWidth="1"/>
    <col min="3098" max="3100" width="9" style="3"/>
    <col min="3101" max="3101" width="11.25" style="3" bestFit="1" customWidth="1"/>
    <col min="3102" max="3338" width="9" style="3"/>
    <col min="3339" max="3339" width="16.25" style="3" bestFit="1" customWidth="1"/>
    <col min="3340" max="3340" width="9" style="3"/>
    <col min="3341" max="3341" width="11.25" style="3" bestFit="1" customWidth="1"/>
    <col min="3342" max="3344" width="9" style="3"/>
    <col min="3345" max="3345" width="11.25" style="3" bestFit="1" customWidth="1"/>
    <col min="3346" max="3348" width="9" style="3"/>
    <col min="3349" max="3349" width="11.25" style="3" bestFit="1" customWidth="1"/>
    <col min="3350" max="3352" width="9" style="3"/>
    <col min="3353" max="3353" width="11.25" style="3" bestFit="1" customWidth="1"/>
    <col min="3354" max="3356" width="9" style="3"/>
    <col min="3357" max="3357" width="11.25" style="3" bestFit="1" customWidth="1"/>
    <col min="3358" max="3594" width="9" style="3"/>
    <col min="3595" max="3595" width="16.25" style="3" bestFit="1" customWidth="1"/>
    <col min="3596" max="3596" width="9" style="3"/>
    <col min="3597" max="3597" width="11.25" style="3" bestFit="1" customWidth="1"/>
    <col min="3598" max="3600" width="9" style="3"/>
    <col min="3601" max="3601" width="11.25" style="3" bestFit="1" customWidth="1"/>
    <col min="3602" max="3604" width="9" style="3"/>
    <col min="3605" max="3605" width="11.25" style="3" bestFit="1" customWidth="1"/>
    <col min="3606" max="3608" width="9" style="3"/>
    <col min="3609" max="3609" width="11.25" style="3" bestFit="1" customWidth="1"/>
    <col min="3610" max="3612" width="9" style="3"/>
    <col min="3613" max="3613" width="11.25" style="3" bestFit="1" customWidth="1"/>
    <col min="3614" max="3850" width="9" style="3"/>
    <col min="3851" max="3851" width="16.25" style="3" bestFit="1" customWidth="1"/>
    <col min="3852" max="3852" width="9" style="3"/>
    <col min="3853" max="3853" width="11.25" style="3" bestFit="1" customWidth="1"/>
    <col min="3854" max="3856" width="9" style="3"/>
    <col min="3857" max="3857" width="11.25" style="3" bestFit="1" customWidth="1"/>
    <col min="3858" max="3860" width="9" style="3"/>
    <col min="3861" max="3861" width="11.25" style="3" bestFit="1" customWidth="1"/>
    <col min="3862" max="3864" width="9" style="3"/>
    <col min="3865" max="3865" width="11.25" style="3" bestFit="1" customWidth="1"/>
    <col min="3866" max="3868" width="9" style="3"/>
    <col min="3869" max="3869" width="11.25" style="3" bestFit="1" customWidth="1"/>
    <col min="3870" max="4106" width="9" style="3"/>
    <col min="4107" max="4107" width="16.25" style="3" bestFit="1" customWidth="1"/>
    <col min="4108" max="4108" width="9" style="3"/>
    <col min="4109" max="4109" width="11.25" style="3" bestFit="1" customWidth="1"/>
    <col min="4110" max="4112" width="9" style="3"/>
    <col min="4113" max="4113" width="11.25" style="3" bestFit="1" customWidth="1"/>
    <col min="4114" max="4116" width="9" style="3"/>
    <col min="4117" max="4117" width="11.25" style="3" bestFit="1" customWidth="1"/>
    <col min="4118" max="4120" width="9" style="3"/>
    <col min="4121" max="4121" width="11.25" style="3" bestFit="1" customWidth="1"/>
    <col min="4122" max="4124" width="9" style="3"/>
    <col min="4125" max="4125" width="11.25" style="3" bestFit="1" customWidth="1"/>
    <col min="4126" max="4362" width="9" style="3"/>
    <col min="4363" max="4363" width="16.25" style="3" bestFit="1" customWidth="1"/>
    <col min="4364" max="4364" width="9" style="3"/>
    <col min="4365" max="4365" width="11.25" style="3" bestFit="1" customWidth="1"/>
    <col min="4366" max="4368" width="9" style="3"/>
    <col min="4369" max="4369" width="11.25" style="3" bestFit="1" customWidth="1"/>
    <col min="4370" max="4372" width="9" style="3"/>
    <col min="4373" max="4373" width="11.25" style="3" bestFit="1" customWidth="1"/>
    <col min="4374" max="4376" width="9" style="3"/>
    <col min="4377" max="4377" width="11.25" style="3" bestFit="1" customWidth="1"/>
    <col min="4378" max="4380" width="9" style="3"/>
    <col min="4381" max="4381" width="11.25" style="3" bestFit="1" customWidth="1"/>
    <col min="4382" max="4618" width="9" style="3"/>
    <col min="4619" max="4619" width="16.25" style="3" bestFit="1" customWidth="1"/>
    <col min="4620" max="4620" width="9" style="3"/>
    <col min="4621" max="4621" width="11.25" style="3" bestFit="1" customWidth="1"/>
    <col min="4622" max="4624" width="9" style="3"/>
    <col min="4625" max="4625" width="11.25" style="3" bestFit="1" customWidth="1"/>
    <col min="4626" max="4628" width="9" style="3"/>
    <col min="4629" max="4629" width="11.25" style="3" bestFit="1" customWidth="1"/>
    <col min="4630" max="4632" width="9" style="3"/>
    <col min="4633" max="4633" width="11.25" style="3" bestFit="1" customWidth="1"/>
    <col min="4634" max="4636" width="9" style="3"/>
    <col min="4637" max="4637" width="11.25" style="3" bestFit="1" customWidth="1"/>
    <col min="4638" max="4874" width="9" style="3"/>
    <col min="4875" max="4875" width="16.25" style="3" bestFit="1" customWidth="1"/>
    <col min="4876" max="4876" width="9" style="3"/>
    <col min="4877" max="4877" width="11.25" style="3" bestFit="1" customWidth="1"/>
    <col min="4878" max="4880" width="9" style="3"/>
    <col min="4881" max="4881" width="11.25" style="3" bestFit="1" customWidth="1"/>
    <col min="4882" max="4884" width="9" style="3"/>
    <col min="4885" max="4885" width="11.25" style="3" bestFit="1" customWidth="1"/>
    <col min="4886" max="4888" width="9" style="3"/>
    <col min="4889" max="4889" width="11.25" style="3" bestFit="1" customWidth="1"/>
    <col min="4890" max="4892" width="9" style="3"/>
    <col min="4893" max="4893" width="11.25" style="3" bestFit="1" customWidth="1"/>
    <col min="4894" max="5130" width="9" style="3"/>
    <col min="5131" max="5131" width="16.25" style="3" bestFit="1" customWidth="1"/>
    <col min="5132" max="5132" width="9" style="3"/>
    <col min="5133" max="5133" width="11.25" style="3" bestFit="1" customWidth="1"/>
    <col min="5134" max="5136" width="9" style="3"/>
    <col min="5137" max="5137" width="11.25" style="3" bestFit="1" customWidth="1"/>
    <col min="5138" max="5140" width="9" style="3"/>
    <col min="5141" max="5141" width="11.25" style="3" bestFit="1" customWidth="1"/>
    <col min="5142" max="5144" width="9" style="3"/>
    <col min="5145" max="5145" width="11.25" style="3" bestFit="1" customWidth="1"/>
    <col min="5146" max="5148" width="9" style="3"/>
    <col min="5149" max="5149" width="11.25" style="3" bestFit="1" customWidth="1"/>
    <col min="5150" max="5386" width="9" style="3"/>
    <col min="5387" max="5387" width="16.25" style="3" bestFit="1" customWidth="1"/>
    <col min="5388" max="5388" width="9" style="3"/>
    <col min="5389" max="5389" width="11.25" style="3" bestFit="1" customWidth="1"/>
    <col min="5390" max="5392" width="9" style="3"/>
    <col min="5393" max="5393" width="11.25" style="3" bestFit="1" customWidth="1"/>
    <col min="5394" max="5396" width="9" style="3"/>
    <col min="5397" max="5397" width="11.25" style="3" bestFit="1" customWidth="1"/>
    <col min="5398" max="5400" width="9" style="3"/>
    <col min="5401" max="5401" width="11.25" style="3" bestFit="1" customWidth="1"/>
    <col min="5402" max="5404" width="9" style="3"/>
    <col min="5405" max="5405" width="11.25" style="3" bestFit="1" customWidth="1"/>
    <col min="5406" max="5642" width="9" style="3"/>
    <col min="5643" max="5643" width="16.25" style="3" bestFit="1" customWidth="1"/>
    <col min="5644" max="5644" width="9" style="3"/>
    <col min="5645" max="5645" width="11.25" style="3" bestFit="1" customWidth="1"/>
    <col min="5646" max="5648" width="9" style="3"/>
    <col min="5649" max="5649" width="11.25" style="3" bestFit="1" customWidth="1"/>
    <col min="5650" max="5652" width="9" style="3"/>
    <col min="5653" max="5653" width="11.25" style="3" bestFit="1" customWidth="1"/>
    <col min="5654" max="5656" width="9" style="3"/>
    <col min="5657" max="5657" width="11.25" style="3" bestFit="1" customWidth="1"/>
    <col min="5658" max="5660" width="9" style="3"/>
    <col min="5661" max="5661" width="11.25" style="3" bestFit="1" customWidth="1"/>
    <col min="5662" max="5898" width="9" style="3"/>
    <col min="5899" max="5899" width="16.25" style="3" bestFit="1" customWidth="1"/>
    <col min="5900" max="5900" width="9" style="3"/>
    <col min="5901" max="5901" width="11.25" style="3" bestFit="1" customWidth="1"/>
    <col min="5902" max="5904" width="9" style="3"/>
    <col min="5905" max="5905" width="11.25" style="3" bestFit="1" customWidth="1"/>
    <col min="5906" max="5908" width="9" style="3"/>
    <col min="5909" max="5909" width="11.25" style="3" bestFit="1" customWidth="1"/>
    <col min="5910" max="5912" width="9" style="3"/>
    <col min="5913" max="5913" width="11.25" style="3" bestFit="1" customWidth="1"/>
    <col min="5914" max="5916" width="9" style="3"/>
    <col min="5917" max="5917" width="11.25" style="3" bestFit="1" customWidth="1"/>
    <col min="5918" max="6154" width="9" style="3"/>
    <col min="6155" max="6155" width="16.25" style="3" bestFit="1" customWidth="1"/>
    <col min="6156" max="6156" width="9" style="3"/>
    <col min="6157" max="6157" width="11.25" style="3" bestFit="1" customWidth="1"/>
    <col min="6158" max="6160" width="9" style="3"/>
    <col min="6161" max="6161" width="11.25" style="3" bestFit="1" customWidth="1"/>
    <col min="6162" max="6164" width="9" style="3"/>
    <col min="6165" max="6165" width="11.25" style="3" bestFit="1" customWidth="1"/>
    <col min="6166" max="6168" width="9" style="3"/>
    <col min="6169" max="6169" width="11.25" style="3" bestFit="1" customWidth="1"/>
    <col min="6170" max="6172" width="9" style="3"/>
    <col min="6173" max="6173" width="11.25" style="3" bestFit="1" customWidth="1"/>
    <col min="6174" max="6410" width="9" style="3"/>
    <col min="6411" max="6411" width="16.25" style="3" bestFit="1" customWidth="1"/>
    <col min="6412" max="6412" width="9" style="3"/>
    <col min="6413" max="6413" width="11.25" style="3" bestFit="1" customWidth="1"/>
    <col min="6414" max="6416" width="9" style="3"/>
    <col min="6417" max="6417" width="11.25" style="3" bestFit="1" customWidth="1"/>
    <col min="6418" max="6420" width="9" style="3"/>
    <col min="6421" max="6421" width="11.25" style="3" bestFit="1" customWidth="1"/>
    <col min="6422" max="6424" width="9" style="3"/>
    <col min="6425" max="6425" width="11.25" style="3" bestFit="1" customWidth="1"/>
    <col min="6426" max="6428" width="9" style="3"/>
    <col min="6429" max="6429" width="11.25" style="3" bestFit="1" customWidth="1"/>
    <col min="6430" max="6666" width="9" style="3"/>
    <col min="6667" max="6667" width="16.25" style="3" bestFit="1" customWidth="1"/>
    <col min="6668" max="6668" width="9" style="3"/>
    <col min="6669" max="6669" width="11.25" style="3" bestFit="1" customWidth="1"/>
    <col min="6670" max="6672" width="9" style="3"/>
    <col min="6673" max="6673" width="11.25" style="3" bestFit="1" customWidth="1"/>
    <col min="6674" max="6676" width="9" style="3"/>
    <col min="6677" max="6677" width="11.25" style="3" bestFit="1" customWidth="1"/>
    <col min="6678" max="6680" width="9" style="3"/>
    <col min="6681" max="6681" width="11.25" style="3" bestFit="1" customWidth="1"/>
    <col min="6682" max="6684" width="9" style="3"/>
    <col min="6685" max="6685" width="11.25" style="3" bestFit="1" customWidth="1"/>
    <col min="6686" max="6922" width="9" style="3"/>
    <col min="6923" max="6923" width="16.25" style="3" bestFit="1" customWidth="1"/>
    <col min="6924" max="6924" width="9" style="3"/>
    <col min="6925" max="6925" width="11.25" style="3" bestFit="1" customWidth="1"/>
    <col min="6926" max="6928" width="9" style="3"/>
    <col min="6929" max="6929" width="11.25" style="3" bestFit="1" customWidth="1"/>
    <col min="6930" max="6932" width="9" style="3"/>
    <col min="6933" max="6933" width="11.25" style="3" bestFit="1" customWidth="1"/>
    <col min="6934" max="6936" width="9" style="3"/>
    <col min="6937" max="6937" width="11.25" style="3" bestFit="1" customWidth="1"/>
    <col min="6938" max="6940" width="9" style="3"/>
    <col min="6941" max="6941" width="11.25" style="3" bestFit="1" customWidth="1"/>
    <col min="6942" max="7178" width="9" style="3"/>
    <col min="7179" max="7179" width="16.25" style="3" bestFit="1" customWidth="1"/>
    <col min="7180" max="7180" width="9" style="3"/>
    <col min="7181" max="7181" width="11.25" style="3" bestFit="1" customWidth="1"/>
    <col min="7182" max="7184" width="9" style="3"/>
    <col min="7185" max="7185" width="11.25" style="3" bestFit="1" customWidth="1"/>
    <col min="7186" max="7188" width="9" style="3"/>
    <col min="7189" max="7189" width="11.25" style="3" bestFit="1" customWidth="1"/>
    <col min="7190" max="7192" width="9" style="3"/>
    <col min="7193" max="7193" width="11.25" style="3" bestFit="1" customWidth="1"/>
    <col min="7194" max="7196" width="9" style="3"/>
    <col min="7197" max="7197" width="11.25" style="3" bestFit="1" customWidth="1"/>
    <col min="7198" max="7434" width="9" style="3"/>
    <col min="7435" max="7435" width="16.25" style="3" bestFit="1" customWidth="1"/>
    <col min="7436" max="7436" width="9" style="3"/>
    <col min="7437" max="7437" width="11.25" style="3" bestFit="1" customWidth="1"/>
    <col min="7438" max="7440" width="9" style="3"/>
    <col min="7441" max="7441" width="11.25" style="3" bestFit="1" customWidth="1"/>
    <col min="7442" max="7444" width="9" style="3"/>
    <col min="7445" max="7445" width="11.25" style="3" bestFit="1" customWidth="1"/>
    <col min="7446" max="7448" width="9" style="3"/>
    <col min="7449" max="7449" width="11.25" style="3" bestFit="1" customWidth="1"/>
    <col min="7450" max="7452" width="9" style="3"/>
    <col min="7453" max="7453" width="11.25" style="3" bestFit="1" customWidth="1"/>
    <col min="7454" max="7690" width="9" style="3"/>
    <col min="7691" max="7691" width="16.25" style="3" bestFit="1" customWidth="1"/>
    <col min="7692" max="7692" width="9" style="3"/>
    <col min="7693" max="7693" width="11.25" style="3" bestFit="1" customWidth="1"/>
    <col min="7694" max="7696" width="9" style="3"/>
    <col min="7697" max="7697" width="11.25" style="3" bestFit="1" customWidth="1"/>
    <col min="7698" max="7700" width="9" style="3"/>
    <col min="7701" max="7701" width="11.25" style="3" bestFit="1" customWidth="1"/>
    <col min="7702" max="7704" width="9" style="3"/>
    <col min="7705" max="7705" width="11.25" style="3" bestFit="1" customWidth="1"/>
    <col min="7706" max="7708" width="9" style="3"/>
    <col min="7709" max="7709" width="11.25" style="3" bestFit="1" customWidth="1"/>
    <col min="7710" max="7946" width="9" style="3"/>
    <col min="7947" max="7947" width="16.25" style="3" bestFit="1" customWidth="1"/>
    <col min="7948" max="7948" width="9" style="3"/>
    <col min="7949" max="7949" width="11.25" style="3" bestFit="1" customWidth="1"/>
    <col min="7950" max="7952" width="9" style="3"/>
    <col min="7953" max="7953" width="11.25" style="3" bestFit="1" customWidth="1"/>
    <col min="7954" max="7956" width="9" style="3"/>
    <col min="7957" max="7957" width="11.25" style="3" bestFit="1" customWidth="1"/>
    <col min="7958" max="7960" width="9" style="3"/>
    <col min="7961" max="7961" width="11.25" style="3" bestFit="1" customWidth="1"/>
    <col min="7962" max="7964" width="9" style="3"/>
    <col min="7965" max="7965" width="11.25" style="3" bestFit="1" customWidth="1"/>
    <col min="7966" max="8202" width="9" style="3"/>
    <col min="8203" max="8203" width="16.25" style="3" bestFit="1" customWidth="1"/>
    <col min="8204" max="8204" width="9" style="3"/>
    <col min="8205" max="8205" width="11.25" style="3" bestFit="1" customWidth="1"/>
    <col min="8206" max="8208" width="9" style="3"/>
    <col min="8209" max="8209" width="11.25" style="3" bestFit="1" customWidth="1"/>
    <col min="8210" max="8212" width="9" style="3"/>
    <col min="8213" max="8213" width="11.25" style="3" bestFit="1" customWidth="1"/>
    <col min="8214" max="8216" width="9" style="3"/>
    <col min="8217" max="8217" width="11.25" style="3" bestFit="1" customWidth="1"/>
    <col min="8218" max="8220" width="9" style="3"/>
    <col min="8221" max="8221" width="11.25" style="3" bestFit="1" customWidth="1"/>
    <col min="8222" max="8458" width="9" style="3"/>
    <col min="8459" max="8459" width="16.25" style="3" bestFit="1" customWidth="1"/>
    <col min="8460" max="8460" width="9" style="3"/>
    <col min="8461" max="8461" width="11.25" style="3" bestFit="1" customWidth="1"/>
    <col min="8462" max="8464" width="9" style="3"/>
    <col min="8465" max="8465" width="11.25" style="3" bestFit="1" customWidth="1"/>
    <col min="8466" max="8468" width="9" style="3"/>
    <col min="8469" max="8469" width="11.25" style="3" bestFit="1" customWidth="1"/>
    <col min="8470" max="8472" width="9" style="3"/>
    <col min="8473" max="8473" width="11.25" style="3" bestFit="1" customWidth="1"/>
    <col min="8474" max="8476" width="9" style="3"/>
    <col min="8477" max="8477" width="11.25" style="3" bestFit="1" customWidth="1"/>
    <col min="8478" max="8714" width="9" style="3"/>
    <col min="8715" max="8715" width="16.25" style="3" bestFit="1" customWidth="1"/>
    <col min="8716" max="8716" width="9" style="3"/>
    <col min="8717" max="8717" width="11.25" style="3" bestFit="1" customWidth="1"/>
    <col min="8718" max="8720" width="9" style="3"/>
    <col min="8721" max="8721" width="11.25" style="3" bestFit="1" customWidth="1"/>
    <col min="8722" max="8724" width="9" style="3"/>
    <col min="8725" max="8725" width="11.25" style="3" bestFit="1" customWidth="1"/>
    <col min="8726" max="8728" width="9" style="3"/>
    <col min="8729" max="8729" width="11.25" style="3" bestFit="1" customWidth="1"/>
    <col min="8730" max="8732" width="9" style="3"/>
    <col min="8733" max="8733" width="11.25" style="3" bestFit="1" customWidth="1"/>
    <col min="8734" max="8970" width="9" style="3"/>
    <col min="8971" max="8971" width="16.25" style="3" bestFit="1" customWidth="1"/>
    <col min="8972" max="8972" width="9" style="3"/>
    <col min="8973" max="8973" width="11.25" style="3" bestFit="1" customWidth="1"/>
    <col min="8974" max="8976" width="9" style="3"/>
    <col min="8977" max="8977" width="11.25" style="3" bestFit="1" customWidth="1"/>
    <col min="8978" max="8980" width="9" style="3"/>
    <col min="8981" max="8981" width="11.25" style="3" bestFit="1" customWidth="1"/>
    <col min="8982" max="8984" width="9" style="3"/>
    <col min="8985" max="8985" width="11.25" style="3" bestFit="1" customWidth="1"/>
    <col min="8986" max="8988" width="9" style="3"/>
    <col min="8989" max="8989" width="11.25" style="3" bestFit="1" customWidth="1"/>
    <col min="8990" max="9226" width="9" style="3"/>
    <col min="9227" max="9227" width="16.25" style="3" bestFit="1" customWidth="1"/>
    <col min="9228" max="9228" width="9" style="3"/>
    <col min="9229" max="9229" width="11.25" style="3" bestFit="1" customWidth="1"/>
    <col min="9230" max="9232" width="9" style="3"/>
    <col min="9233" max="9233" width="11.25" style="3" bestFit="1" customWidth="1"/>
    <col min="9234" max="9236" width="9" style="3"/>
    <col min="9237" max="9237" width="11.25" style="3" bestFit="1" customWidth="1"/>
    <col min="9238" max="9240" width="9" style="3"/>
    <col min="9241" max="9241" width="11.25" style="3" bestFit="1" customWidth="1"/>
    <col min="9242" max="9244" width="9" style="3"/>
    <col min="9245" max="9245" width="11.25" style="3" bestFit="1" customWidth="1"/>
    <col min="9246" max="9482" width="9" style="3"/>
    <col min="9483" max="9483" width="16.25" style="3" bestFit="1" customWidth="1"/>
    <col min="9484" max="9484" width="9" style="3"/>
    <col min="9485" max="9485" width="11.25" style="3" bestFit="1" customWidth="1"/>
    <col min="9486" max="9488" width="9" style="3"/>
    <col min="9489" max="9489" width="11.25" style="3" bestFit="1" customWidth="1"/>
    <col min="9490" max="9492" width="9" style="3"/>
    <col min="9493" max="9493" width="11.25" style="3" bestFit="1" customWidth="1"/>
    <col min="9494" max="9496" width="9" style="3"/>
    <col min="9497" max="9497" width="11.25" style="3" bestFit="1" customWidth="1"/>
    <col min="9498" max="9500" width="9" style="3"/>
    <col min="9501" max="9501" width="11.25" style="3" bestFit="1" customWidth="1"/>
    <col min="9502" max="9738" width="9" style="3"/>
    <col min="9739" max="9739" width="16.25" style="3" bestFit="1" customWidth="1"/>
    <col min="9740" max="9740" width="9" style="3"/>
    <col min="9741" max="9741" width="11.25" style="3" bestFit="1" customWidth="1"/>
    <col min="9742" max="9744" width="9" style="3"/>
    <col min="9745" max="9745" width="11.25" style="3" bestFit="1" customWidth="1"/>
    <col min="9746" max="9748" width="9" style="3"/>
    <col min="9749" max="9749" width="11.25" style="3" bestFit="1" customWidth="1"/>
    <col min="9750" max="9752" width="9" style="3"/>
    <col min="9753" max="9753" width="11.25" style="3" bestFit="1" customWidth="1"/>
    <col min="9754" max="9756" width="9" style="3"/>
    <col min="9757" max="9757" width="11.25" style="3" bestFit="1" customWidth="1"/>
    <col min="9758" max="9994" width="9" style="3"/>
    <col min="9995" max="9995" width="16.25" style="3" bestFit="1" customWidth="1"/>
    <col min="9996" max="9996" width="9" style="3"/>
    <col min="9997" max="9997" width="11.25" style="3" bestFit="1" customWidth="1"/>
    <col min="9998" max="10000" width="9" style="3"/>
    <col min="10001" max="10001" width="11.25" style="3" bestFit="1" customWidth="1"/>
    <col min="10002" max="10004" width="9" style="3"/>
    <col min="10005" max="10005" width="11.25" style="3" bestFit="1" customWidth="1"/>
    <col min="10006" max="10008" width="9" style="3"/>
    <col min="10009" max="10009" width="11.25" style="3" bestFit="1" customWidth="1"/>
    <col min="10010" max="10012" width="9" style="3"/>
    <col min="10013" max="10013" width="11.25" style="3" bestFit="1" customWidth="1"/>
    <col min="10014" max="10250" width="9" style="3"/>
    <col min="10251" max="10251" width="16.25" style="3" bestFit="1" customWidth="1"/>
    <col min="10252" max="10252" width="9" style="3"/>
    <col min="10253" max="10253" width="11.25" style="3" bestFit="1" customWidth="1"/>
    <col min="10254" max="10256" width="9" style="3"/>
    <col min="10257" max="10257" width="11.25" style="3" bestFit="1" customWidth="1"/>
    <col min="10258" max="10260" width="9" style="3"/>
    <col min="10261" max="10261" width="11.25" style="3" bestFit="1" customWidth="1"/>
    <col min="10262" max="10264" width="9" style="3"/>
    <col min="10265" max="10265" width="11.25" style="3" bestFit="1" customWidth="1"/>
    <col min="10266" max="10268" width="9" style="3"/>
    <col min="10269" max="10269" width="11.25" style="3" bestFit="1" customWidth="1"/>
    <col min="10270" max="10506" width="9" style="3"/>
    <col min="10507" max="10507" width="16.25" style="3" bestFit="1" customWidth="1"/>
    <col min="10508" max="10508" width="9" style="3"/>
    <col min="10509" max="10509" width="11.25" style="3" bestFit="1" customWidth="1"/>
    <col min="10510" max="10512" width="9" style="3"/>
    <col min="10513" max="10513" width="11.25" style="3" bestFit="1" customWidth="1"/>
    <col min="10514" max="10516" width="9" style="3"/>
    <col min="10517" max="10517" width="11.25" style="3" bestFit="1" customWidth="1"/>
    <col min="10518" max="10520" width="9" style="3"/>
    <col min="10521" max="10521" width="11.25" style="3" bestFit="1" customWidth="1"/>
    <col min="10522" max="10524" width="9" style="3"/>
    <col min="10525" max="10525" width="11.25" style="3" bestFit="1" customWidth="1"/>
    <col min="10526" max="10762" width="9" style="3"/>
    <col min="10763" max="10763" width="16.25" style="3" bestFit="1" customWidth="1"/>
    <col min="10764" max="10764" width="9" style="3"/>
    <col min="10765" max="10765" width="11.25" style="3" bestFit="1" customWidth="1"/>
    <col min="10766" max="10768" width="9" style="3"/>
    <col min="10769" max="10769" width="11.25" style="3" bestFit="1" customWidth="1"/>
    <col min="10770" max="10772" width="9" style="3"/>
    <col min="10773" max="10773" width="11.25" style="3" bestFit="1" customWidth="1"/>
    <col min="10774" max="10776" width="9" style="3"/>
    <col min="10777" max="10777" width="11.25" style="3" bestFit="1" customWidth="1"/>
    <col min="10778" max="10780" width="9" style="3"/>
    <col min="10781" max="10781" width="11.25" style="3" bestFit="1" customWidth="1"/>
    <col min="10782" max="11018" width="9" style="3"/>
    <col min="11019" max="11019" width="16.25" style="3" bestFit="1" customWidth="1"/>
    <col min="11020" max="11020" width="9" style="3"/>
    <col min="11021" max="11021" width="11.25" style="3" bestFit="1" customWidth="1"/>
    <col min="11022" max="11024" width="9" style="3"/>
    <col min="11025" max="11025" width="11.25" style="3" bestFit="1" customWidth="1"/>
    <col min="11026" max="11028" width="9" style="3"/>
    <col min="11029" max="11029" width="11.25" style="3" bestFit="1" customWidth="1"/>
    <col min="11030" max="11032" width="9" style="3"/>
    <col min="11033" max="11033" width="11.25" style="3" bestFit="1" customWidth="1"/>
    <col min="11034" max="11036" width="9" style="3"/>
    <col min="11037" max="11037" width="11.25" style="3" bestFit="1" customWidth="1"/>
    <col min="11038" max="11274" width="9" style="3"/>
    <col min="11275" max="11275" width="16.25" style="3" bestFit="1" customWidth="1"/>
    <col min="11276" max="11276" width="9" style="3"/>
    <col min="11277" max="11277" width="11.25" style="3" bestFit="1" customWidth="1"/>
    <col min="11278" max="11280" width="9" style="3"/>
    <col min="11281" max="11281" width="11.25" style="3" bestFit="1" customWidth="1"/>
    <col min="11282" max="11284" width="9" style="3"/>
    <col min="11285" max="11285" width="11.25" style="3" bestFit="1" customWidth="1"/>
    <col min="11286" max="11288" width="9" style="3"/>
    <col min="11289" max="11289" width="11.25" style="3" bestFit="1" customWidth="1"/>
    <col min="11290" max="11292" width="9" style="3"/>
    <col min="11293" max="11293" width="11.25" style="3" bestFit="1" customWidth="1"/>
    <col min="11294" max="11530" width="9" style="3"/>
    <col min="11531" max="11531" width="16.25" style="3" bestFit="1" customWidth="1"/>
    <col min="11532" max="11532" width="9" style="3"/>
    <col min="11533" max="11533" width="11.25" style="3" bestFit="1" customWidth="1"/>
    <col min="11534" max="11536" width="9" style="3"/>
    <col min="11537" max="11537" width="11.25" style="3" bestFit="1" customWidth="1"/>
    <col min="11538" max="11540" width="9" style="3"/>
    <col min="11541" max="11541" width="11.25" style="3" bestFit="1" customWidth="1"/>
    <col min="11542" max="11544" width="9" style="3"/>
    <col min="11545" max="11545" width="11.25" style="3" bestFit="1" customWidth="1"/>
    <col min="11546" max="11548" width="9" style="3"/>
    <col min="11549" max="11549" width="11.25" style="3" bestFit="1" customWidth="1"/>
    <col min="11550" max="11786" width="9" style="3"/>
    <col min="11787" max="11787" width="16.25" style="3" bestFit="1" customWidth="1"/>
    <col min="11788" max="11788" width="9" style="3"/>
    <col min="11789" max="11789" width="11.25" style="3" bestFit="1" customWidth="1"/>
    <col min="11790" max="11792" width="9" style="3"/>
    <col min="11793" max="11793" width="11.25" style="3" bestFit="1" customWidth="1"/>
    <col min="11794" max="11796" width="9" style="3"/>
    <col min="11797" max="11797" width="11.25" style="3" bestFit="1" customWidth="1"/>
    <col min="11798" max="11800" width="9" style="3"/>
    <col min="11801" max="11801" width="11.25" style="3" bestFit="1" customWidth="1"/>
    <col min="11802" max="11804" width="9" style="3"/>
    <col min="11805" max="11805" width="11.25" style="3" bestFit="1" customWidth="1"/>
    <col min="11806" max="12042" width="9" style="3"/>
    <col min="12043" max="12043" width="16.25" style="3" bestFit="1" customWidth="1"/>
    <col min="12044" max="12044" width="9" style="3"/>
    <col min="12045" max="12045" width="11.25" style="3" bestFit="1" customWidth="1"/>
    <col min="12046" max="12048" width="9" style="3"/>
    <col min="12049" max="12049" width="11.25" style="3" bestFit="1" customWidth="1"/>
    <col min="12050" max="12052" width="9" style="3"/>
    <col min="12053" max="12053" width="11.25" style="3" bestFit="1" customWidth="1"/>
    <col min="12054" max="12056" width="9" style="3"/>
    <col min="12057" max="12057" width="11.25" style="3" bestFit="1" customWidth="1"/>
    <col min="12058" max="12060" width="9" style="3"/>
    <col min="12061" max="12061" width="11.25" style="3" bestFit="1" customWidth="1"/>
    <col min="12062" max="12298" width="9" style="3"/>
    <col min="12299" max="12299" width="16.25" style="3" bestFit="1" customWidth="1"/>
    <col min="12300" max="12300" width="9" style="3"/>
    <col min="12301" max="12301" width="11.25" style="3" bestFit="1" customWidth="1"/>
    <col min="12302" max="12304" width="9" style="3"/>
    <col min="12305" max="12305" width="11.25" style="3" bestFit="1" customWidth="1"/>
    <col min="12306" max="12308" width="9" style="3"/>
    <col min="12309" max="12309" width="11.25" style="3" bestFit="1" customWidth="1"/>
    <col min="12310" max="12312" width="9" style="3"/>
    <col min="12313" max="12313" width="11.25" style="3" bestFit="1" customWidth="1"/>
    <col min="12314" max="12316" width="9" style="3"/>
    <col min="12317" max="12317" width="11.25" style="3" bestFit="1" customWidth="1"/>
    <col min="12318" max="12554" width="9" style="3"/>
    <col min="12555" max="12555" width="16.25" style="3" bestFit="1" customWidth="1"/>
    <col min="12556" max="12556" width="9" style="3"/>
    <col min="12557" max="12557" width="11.25" style="3" bestFit="1" customWidth="1"/>
    <col min="12558" max="12560" width="9" style="3"/>
    <col min="12561" max="12561" width="11.25" style="3" bestFit="1" customWidth="1"/>
    <col min="12562" max="12564" width="9" style="3"/>
    <col min="12565" max="12565" width="11.25" style="3" bestFit="1" customWidth="1"/>
    <col min="12566" max="12568" width="9" style="3"/>
    <col min="12569" max="12569" width="11.25" style="3" bestFit="1" customWidth="1"/>
    <col min="12570" max="12572" width="9" style="3"/>
    <col min="12573" max="12573" width="11.25" style="3" bestFit="1" customWidth="1"/>
    <col min="12574" max="12810" width="9" style="3"/>
    <col min="12811" max="12811" width="16.25" style="3" bestFit="1" customWidth="1"/>
    <col min="12812" max="12812" width="9" style="3"/>
    <col min="12813" max="12813" width="11.25" style="3" bestFit="1" customWidth="1"/>
    <col min="12814" max="12816" width="9" style="3"/>
    <col min="12817" max="12817" width="11.25" style="3" bestFit="1" customWidth="1"/>
    <col min="12818" max="12820" width="9" style="3"/>
    <col min="12821" max="12821" width="11.25" style="3" bestFit="1" customWidth="1"/>
    <col min="12822" max="12824" width="9" style="3"/>
    <col min="12825" max="12825" width="11.25" style="3" bestFit="1" customWidth="1"/>
    <col min="12826" max="12828" width="9" style="3"/>
    <col min="12829" max="12829" width="11.25" style="3" bestFit="1" customWidth="1"/>
    <col min="12830" max="13066" width="9" style="3"/>
    <col min="13067" max="13067" width="16.25" style="3" bestFit="1" customWidth="1"/>
    <col min="13068" max="13068" width="9" style="3"/>
    <col min="13069" max="13069" width="11.25" style="3" bestFit="1" customWidth="1"/>
    <col min="13070" max="13072" width="9" style="3"/>
    <col min="13073" max="13073" width="11.25" style="3" bestFit="1" customWidth="1"/>
    <col min="13074" max="13076" width="9" style="3"/>
    <col min="13077" max="13077" width="11.25" style="3" bestFit="1" customWidth="1"/>
    <col min="13078" max="13080" width="9" style="3"/>
    <col min="13081" max="13081" width="11.25" style="3" bestFit="1" customWidth="1"/>
    <col min="13082" max="13084" width="9" style="3"/>
    <col min="13085" max="13085" width="11.25" style="3" bestFit="1" customWidth="1"/>
    <col min="13086" max="13322" width="9" style="3"/>
    <col min="13323" max="13323" width="16.25" style="3" bestFit="1" customWidth="1"/>
    <col min="13324" max="13324" width="9" style="3"/>
    <col min="13325" max="13325" width="11.25" style="3" bestFit="1" customWidth="1"/>
    <col min="13326" max="13328" width="9" style="3"/>
    <col min="13329" max="13329" width="11.25" style="3" bestFit="1" customWidth="1"/>
    <col min="13330" max="13332" width="9" style="3"/>
    <col min="13333" max="13333" width="11.25" style="3" bestFit="1" customWidth="1"/>
    <col min="13334" max="13336" width="9" style="3"/>
    <col min="13337" max="13337" width="11.25" style="3" bestFit="1" customWidth="1"/>
    <col min="13338" max="13340" width="9" style="3"/>
    <col min="13341" max="13341" width="11.25" style="3" bestFit="1" customWidth="1"/>
    <col min="13342" max="13578" width="9" style="3"/>
    <col min="13579" max="13579" width="16.25" style="3" bestFit="1" customWidth="1"/>
    <col min="13580" max="13580" width="9" style="3"/>
    <col min="13581" max="13581" width="11.25" style="3" bestFit="1" customWidth="1"/>
    <col min="13582" max="13584" width="9" style="3"/>
    <col min="13585" max="13585" width="11.25" style="3" bestFit="1" customWidth="1"/>
    <col min="13586" max="13588" width="9" style="3"/>
    <col min="13589" max="13589" width="11.25" style="3" bestFit="1" customWidth="1"/>
    <col min="13590" max="13592" width="9" style="3"/>
    <col min="13593" max="13593" width="11.25" style="3" bestFit="1" customWidth="1"/>
    <col min="13594" max="13596" width="9" style="3"/>
    <col min="13597" max="13597" width="11.25" style="3" bestFit="1" customWidth="1"/>
    <col min="13598" max="13834" width="9" style="3"/>
    <col min="13835" max="13835" width="16.25" style="3" bestFit="1" customWidth="1"/>
    <col min="13836" max="13836" width="9" style="3"/>
    <col min="13837" max="13837" width="11.25" style="3" bestFit="1" customWidth="1"/>
    <col min="13838" max="13840" width="9" style="3"/>
    <col min="13841" max="13841" width="11.25" style="3" bestFit="1" customWidth="1"/>
    <col min="13842" max="13844" width="9" style="3"/>
    <col min="13845" max="13845" width="11.25" style="3" bestFit="1" customWidth="1"/>
    <col min="13846" max="13848" width="9" style="3"/>
    <col min="13849" max="13849" width="11.25" style="3" bestFit="1" customWidth="1"/>
    <col min="13850" max="13852" width="9" style="3"/>
    <col min="13853" max="13853" width="11.25" style="3" bestFit="1" customWidth="1"/>
    <col min="13854" max="14090" width="9" style="3"/>
    <col min="14091" max="14091" width="16.25" style="3" bestFit="1" customWidth="1"/>
    <col min="14092" max="14092" width="9" style="3"/>
    <col min="14093" max="14093" width="11.25" style="3" bestFit="1" customWidth="1"/>
    <col min="14094" max="14096" width="9" style="3"/>
    <col min="14097" max="14097" width="11.25" style="3" bestFit="1" customWidth="1"/>
    <col min="14098" max="14100" width="9" style="3"/>
    <col min="14101" max="14101" width="11.25" style="3" bestFit="1" customWidth="1"/>
    <col min="14102" max="14104" width="9" style="3"/>
    <col min="14105" max="14105" width="11.25" style="3" bestFit="1" customWidth="1"/>
    <col min="14106" max="14108" width="9" style="3"/>
    <col min="14109" max="14109" width="11.25" style="3" bestFit="1" customWidth="1"/>
    <col min="14110" max="14346" width="9" style="3"/>
    <col min="14347" max="14347" width="16.25" style="3" bestFit="1" customWidth="1"/>
    <col min="14348" max="14348" width="9" style="3"/>
    <col min="14349" max="14349" width="11.25" style="3" bestFit="1" customWidth="1"/>
    <col min="14350" max="14352" width="9" style="3"/>
    <col min="14353" max="14353" width="11.25" style="3" bestFit="1" customWidth="1"/>
    <col min="14354" max="14356" width="9" style="3"/>
    <col min="14357" max="14357" width="11.25" style="3" bestFit="1" customWidth="1"/>
    <col min="14358" max="14360" width="9" style="3"/>
    <col min="14361" max="14361" width="11.25" style="3" bestFit="1" customWidth="1"/>
    <col min="14362" max="14364" width="9" style="3"/>
    <col min="14365" max="14365" width="11.25" style="3" bestFit="1" customWidth="1"/>
    <col min="14366" max="14602" width="9" style="3"/>
    <col min="14603" max="14603" width="16.25" style="3" bestFit="1" customWidth="1"/>
    <col min="14604" max="14604" width="9" style="3"/>
    <col min="14605" max="14605" width="11.25" style="3" bestFit="1" customWidth="1"/>
    <col min="14606" max="14608" width="9" style="3"/>
    <col min="14609" max="14609" width="11.25" style="3" bestFit="1" customWidth="1"/>
    <col min="14610" max="14612" width="9" style="3"/>
    <col min="14613" max="14613" width="11.25" style="3" bestFit="1" customWidth="1"/>
    <col min="14614" max="14616" width="9" style="3"/>
    <col min="14617" max="14617" width="11.25" style="3" bestFit="1" customWidth="1"/>
    <col min="14618" max="14620" width="9" style="3"/>
    <col min="14621" max="14621" width="11.25" style="3" bestFit="1" customWidth="1"/>
    <col min="14622" max="14858" width="9" style="3"/>
    <col min="14859" max="14859" width="16.25" style="3" bestFit="1" customWidth="1"/>
    <col min="14860" max="14860" width="9" style="3"/>
    <col min="14861" max="14861" width="11.25" style="3" bestFit="1" customWidth="1"/>
    <col min="14862" max="14864" width="9" style="3"/>
    <col min="14865" max="14865" width="11.25" style="3" bestFit="1" customWidth="1"/>
    <col min="14866" max="14868" width="9" style="3"/>
    <col min="14869" max="14869" width="11.25" style="3" bestFit="1" customWidth="1"/>
    <col min="14870" max="14872" width="9" style="3"/>
    <col min="14873" max="14873" width="11.25" style="3" bestFit="1" customWidth="1"/>
    <col min="14874" max="14876" width="9" style="3"/>
    <col min="14877" max="14877" width="11.25" style="3" bestFit="1" customWidth="1"/>
    <col min="14878" max="15114" width="9" style="3"/>
    <col min="15115" max="15115" width="16.25" style="3" bestFit="1" customWidth="1"/>
    <col min="15116" max="15116" width="9" style="3"/>
    <col min="15117" max="15117" width="11.25" style="3" bestFit="1" customWidth="1"/>
    <col min="15118" max="15120" width="9" style="3"/>
    <col min="15121" max="15121" width="11.25" style="3" bestFit="1" customWidth="1"/>
    <col min="15122" max="15124" width="9" style="3"/>
    <col min="15125" max="15125" width="11.25" style="3" bestFit="1" customWidth="1"/>
    <col min="15126" max="15128" width="9" style="3"/>
    <col min="15129" max="15129" width="11.25" style="3" bestFit="1" customWidth="1"/>
    <col min="15130" max="15132" width="9" style="3"/>
    <col min="15133" max="15133" width="11.25" style="3" bestFit="1" customWidth="1"/>
    <col min="15134" max="15370" width="9" style="3"/>
    <col min="15371" max="15371" width="16.25" style="3" bestFit="1" customWidth="1"/>
    <col min="15372" max="15372" width="9" style="3"/>
    <col min="15373" max="15373" width="11.25" style="3" bestFit="1" customWidth="1"/>
    <col min="15374" max="15376" width="9" style="3"/>
    <col min="15377" max="15377" width="11.25" style="3" bestFit="1" customWidth="1"/>
    <col min="15378" max="15380" width="9" style="3"/>
    <col min="15381" max="15381" width="11.25" style="3" bestFit="1" customWidth="1"/>
    <col min="15382" max="15384" width="9" style="3"/>
    <col min="15385" max="15385" width="11.25" style="3" bestFit="1" customWidth="1"/>
    <col min="15386" max="15388" width="9" style="3"/>
    <col min="15389" max="15389" width="11.25" style="3" bestFit="1" customWidth="1"/>
    <col min="15390" max="15626" width="9" style="3"/>
    <col min="15627" max="15627" width="16.25" style="3" bestFit="1" customWidth="1"/>
    <col min="15628" max="15628" width="9" style="3"/>
    <col min="15629" max="15629" width="11.25" style="3" bestFit="1" customWidth="1"/>
    <col min="15630" max="15632" width="9" style="3"/>
    <col min="15633" max="15633" width="11.25" style="3" bestFit="1" customWidth="1"/>
    <col min="15634" max="15636" width="9" style="3"/>
    <col min="15637" max="15637" width="11.25" style="3" bestFit="1" customWidth="1"/>
    <col min="15638" max="15640" width="9" style="3"/>
    <col min="15641" max="15641" width="11.25" style="3" bestFit="1" customWidth="1"/>
    <col min="15642" max="15644" width="9" style="3"/>
    <col min="15645" max="15645" width="11.25" style="3" bestFit="1" customWidth="1"/>
    <col min="15646" max="15882" width="9" style="3"/>
    <col min="15883" max="15883" width="16.25" style="3" bestFit="1" customWidth="1"/>
    <col min="15884" max="15884" width="9" style="3"/>
    <col min="15885" max="15885" width="11.25" style="3" bestFit="1" customWidth="1"/>
    <col min="15886" max="15888" width="9" style="3"/>
    <col min="15889" max="15889" width="11.25" style="3" bestFit="1" customWidth="1"/>
    <col min="15890" max="15892" width="9" style="3"/>
    <col min="15893" max="15893" width="11.25" style="3" bestFit="1" customWidth="1"/>
    <col min="15894" max="15896" width="9" style="3"/>
    <col min="15897" max="15897" width="11.25" style="3" bestFit="1" customWidth="1"/>
    <col min="15898" max="15900" width="9" style="3"/>
    <col min="15901" max="15901" width="11.25" style="3" bestFit="1" customWidth="1"/>
    <col min="15902" max="16138" width="9" style="3"/>
    <col min="16139" max="16139" width="16.25" style="3" bestFit="1" customWidth="1"/>
    <col min="16140" max="16140" width="9" style="3"/>
    <col min="16141" max="16141" width="11.25" style="3" bestFit="1" customWidth="1"/>
    <col min="16142" max="16144" width="9" style="3"/>
    <col min="16145" max="16145" width="11.25" style="3" bestFit="1" customWidth="1"/>
    <col min="16146" max="16148" width="9" style="3"/>
    <col min="16149" max="16149" width="11.25" style="3" bestFit="1" customWidth="1"/>
    <col min="16150" max="16152" width="9" style="3"/>
    <col min="16153" max="16153" width="11.25" style="3" bestFit="1" customWidth="1"/>
    <col min="16154" max="16156" width="9" style="3"/>
    <col min="16157" max="16157" width="11.25" style="3" bestFit="1" customWidth="1"/>
    <col min="16158" max="16384" width="9" style="3"/>
  </cols>
  <sheetData>
    <row r="1" spans="1:30" ht="19.5" customHeight="1">
      <c r="A1" s="1"/>
      <c r="B1" s="2"/>
      <c r="D1" s="2"/>
      <c r="E1" s="4"/>
      <c r="J1" s="2"/>
      <c r="P1" s="2"/>
      <c r="V1" s="2"/>
      <c r="AB1" s="2"/>
    </row>
    <row r="2" spans="1:30" ht="19.5" customHeight="1">
      <c r="A2" s="5" t="s">
        <v>34</v>
      </c>
      <c r="B2" s="6"/>
      <c r="C2" s="6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8"/>
    </row>
    <row r="3" spans="1:30" ht="19.5" customHeight="1" thickBot="1">
      <c r="A3" s="5" t="s">
        <v>18</v>
      </c>
      <c r="B3" s="8"/>
      <c r="C3" s="8"/>
      <c r="D3" s="8"/>
      <c r="E3" s="9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s="16" customFormat="1" ht="19.5" customHeight="1" thickBot="1">
      <c r="A4" s="10" t="s">
        <v>0</v>
      </c>
      <c r="B4" s="11"/>
      <c r="C4" s="12"/>
      <c r="D4" s="11"/>
      <c r="E4" s="13"/>
      <c r="F4" s="14"/>
      <c r="G4" s="10" t="s">
        <v>1</v>
      </c>
      <c r="H4" s="11"/>
      <c r="I4" s="12"/>
      <c r="J4" s="11"/>
      <c r="K4" s="13"/>
      <c r="L4" s="14"/>
      <c r="M4" s="10" t="s">
        <v>2</v>
      </c>
      <c r="N4" s="11"/>
      <c r="O4" s="12"/>
      <c r="P4" s="11"/>
      <c r="Q4" s="13"/>
      <c r="R4" s="14"/>
      <c r="S4" s="10" t="s">
        <v>3</v>
      </c>
      <c r="T4" s="11"/>
      <c r="U4" s="12"/>
      <c r="V4" s="11"/>
      <c r="W4" s="13"/>
      <c r="X4" s="14"/>
      <c r="Y4" s="10" t="s">
        <v>4</v>
      </c>
      <c r="Z4" s="11"/>
      <c r="AA4" s="12"/>
      <c r="AB4" s="11"/>
      <c r="AC4" s="13"/>
      <c r="AD4" s="15"/>
    </row>
    <row r="5" spans="1:30" s="16" customFormat="1" ht="19.5" customHeight="1">
      <c r="A5" s="17"/>
      <c r="B5" s="10" t="s">
        <v>19</v>
      </c>
      <c r="C5" s="18"/>
      <c r="D5" s="10" t="s">
        <v>20</v>
      </c>
      <c r="E5" s="18"/>
      <c r="F5" s="14"/>
      <c r="G5" s="17"/>
      <c r="H5" s="10" t="s">
        <v>19</v>
      </c>
      <c r="I5" s="18"/>
      <c r="J5" s="10" t="s">
        <v>20</v>
      </c>
      <c r="K5" s="18"/>
      <c r="L5" s="14"/>
      <c r="M5" s="17"/>
      <c r="N5" s="10" t="s">
        <v>19</v>
      </c>
      <c r="O5" s="18"/>
      <c r="P5" s="10" t="s">
        <v>20</v>
      </c>
      <c r="Q5" s="18"/>
      <c r="R5" s="14"/>
      <c r="S5" s="17"/>
      <c r="T5" s="10" t="s">
        <v>19</v>
      </c>
      <c r="U5" s="18"/>
      <c r="V5" s="10" t="s">
        <v>20</v>
      </c>
      <c r="W5" s="18"/>
      <c r="X5" s="14"/>
      <c r="Y5" s="17"/>
      <c r="Z5" s="10" t="s">
        <v>19</v>
      </c>
      <c r="AA5" s="18"/>
      <c r="AB5" s="10" t="s">
        <v>20</v>
      </c>
      <c r="AC5" s="18"/>
      <c r="AD5" s="15"/>
    </row>
    <row r="6" spans="1:30" ht="19.5" customHeight="1" thickBot="1">
      <c r="A6" s="19" t="s">
        <v>5</v>
      </c>
      <c r="B6" s="20" t="s">
        <v>6</v>
      </c>
      <c r="C6" s="21" t="s">
        <v>7</v>
      </c>
      <c r="D6" s="20" t="s">
        <v>6</v>
      </c>
      <c r="E6" s="21" t="s">
        <v>7</v>
      </c>
      <c r="F6" s="6"/>
      <c r="G6" s="19" t="s">
        <v>5</v>
      </c>
      <c r="H6" s="20" t="s">
        <v>6</v>
      </c>
      <c r="I6" s="21" t="s">
        <v>7</v>
      </c>
      <c r="J6" s="20" t="s">
        <v>6</v>
      </c>
      <c r="K6" s="21" t="s">
        <v>7</v>
      </c>
      <c r="L6" s="6"/>
      <c r="M6" s="19" t="s">
        <v>5</v>
      </c>
      <c r="N6" s="20" t="s">
        <v>6</v>
      </c>
      <c r="O6" s="21" t="s">
        <v>7</v>
      </c>
      <c r="P6" s="20" t="s">
        <v>6</v>
      </c>
      <c r="Q6" s="21" t="s">
        <v>7</v>
      </c>
      <c r="R6" s="6"/>
      <c r="S6" s="19" t="s">
        <v>5</v>
      </c>
      <c r="T6" s="20" t="s">
        <v>6</v>
      </c>
      <c r="U6" s="21" t="s">
        <v>7</v>
      </c>
      <c r="V6" s="20" t="s">
        <v>6</v>
      </c>
      <c r="W6" s="21" t="s">
        <v>7</v>
      </c>
      <c r="X6" s="6"/>
      <c r="Y6" s="19" t="s">
        <v>5</v>
      </c>
      <c r="Z6" s="20" t="s">
        <v>6</v>
      </c>
      <c r="AA6" s="21" t="s">
        <v>7</v>
      </c>
      <c r="AB6" s="20" t="s">
        <v>6</v>
      </c>
      <c r="AC6" s="21" t="s">
        <v>7</v>
      </c>
      <c r="AD6" s="8"/>
    </row>
    <row r="7" spans="1:30" ht="19.5" customHeight="1">
      <c r="A7" s="22" t="s">
        <v>8</v>
      </c>
      <c r="B7" s="23"/>
      <c r="C7" s="24">
        <f>10000*B7</f>
        <v>0</v>
      </c>
      <c r="D7" s="23">
        <v>3005</v>
      </c>
      <c r="E7" s="24">
        <f>10000*D7</f>
        <v>30050000</v>
      </c>
      <c r="F7" s="6"/>
      <c r="G7" s="22" t="s">
        <v>8</v>
      </c>
      <c r="H7" s="23"/>
      <c r="I7" s="24">
        <f>10000*H7</f>
        <v>0</v>
      </c>
      <c r="J7" s="23">
        <v>1295</v>
      </c>
      <c r="K7" s="24">
        <f>10000*J7</f>
        <v>12950000</v>
      </c>
      <c r="L7" s="6"/>
      <c r="M7" s="22" t="s">
        <v>8</v>
      </c>
      <c r="N7" s="23"/>
      <c r="O7" s="24">
        <f>10000*N7</f>
        <v>0</v>
      </c>
      <c r="P7" s="23">
        <v>520</v>
      </c>
      <c r="Q7" s="24">
        <f>10000*P7</f>
        <v>5200000</v>
      </c>
      <c r="R7" s="6"/>
      <c r="S7" s="22" t="s">
        <v>8</v>
      </c>
      <c r="T7" s="23"/>
      <c r="U7" s="24">
        <f>10000*T7</f>
        <v>0</v>
      </c>
      <c r="V7" s="23">
        <v>2590</v>
      </c>
      <c r="W7" s="24">
        <f>10000*V7</f>
        <v>25900000</v>
      </c>
      <c r="X7" s="6"/>
      <c r="Y7" s="22" t="s">
        <v>8</v>
      </c>
      <c r="Z7" s="23"/>
      <c r="AA7" s="24">
        <f>10000*Z7</f>
        <v>0</v>
      </c>
      <c r="AB7" s="23">
        <v>755</v>
      </c>
      <c r="AC7" s="24">
        <f>10000*AB7</f>
        <v>7550000</v>
      </c>
      <c r="AD7" s="8"/>
    </row>
    <row r="8" spans="1:30" ht="19.5" customHeight="1">
      <c r="A8" s="25" t="s">
        <v>9</v>
      </c>
      <c r="B8" s="26"/>
      <c r="C8" s="27">
        <f>5000*B8</f>
        <v>0</v>
      </c>
      <c r="D8" s="26">
        <v>595</v>
      </c>
      <c r="E8" s="27">
        <f>5000*D8</f>
        <v>2975000</v>
      </c>
      <c r="F8" s="6"/>
      <c r="G8" s="25" t="s">
        <v>9</v>
      </c>
      <c r="H8" s="26">
        <v>34</v>
      </c>
      <c r="I8" s="27">
        <f>5000*H8</f>
        <v>170000</v>
      </c>
      <c r="J8" s="26">
        <v>115</v>
      </c>
      <c r="K8" s="27">
        <f>5000*J8</f>
        <v>575000</v>
      </c>
      <c r="L8" s="6"/>
      <c r="M8" s="25" t="s">
        <v>9</v>
      </c>
      <c r="N8" s="26">
        <v>10</v>
      </c>
      <c r="O8" s="27">
        <f>5000*N8</f>
        <v>50000</v>
      </c>
      <c r="P8" s="26">
        <v>10</v>
      </c>
      <c r="Q8" s="27">
        <f>5000*P8</f>
        <v>50000</v>
      </c>
      <c r="R8" s="6"/>
      <c r="S8" s="25" t="s">
        <v>9</v>
      </c>
      <c r="T8" s="26">
        <v>25</v>
      </c>
      <c r="U8" s="27">
        <f>5000*T8</f>
        <v>125000</v>
      </c>
      <c r="V8" s="26">
        <v>55</v>
      </c>
      <c r="W8" s="27">
        <f>5000*V8</f>
        <v>275000</v>
      </c>
      <c r="X8" s="6"/>
      <c r="Y8" s="25" t="s">
        <v>9</v>
      </c>
      <c r="Z8" s="26">
        <v>100</v>
      </c>
      <c r="AA8" s="27">
        <f>5000*Z8</f>
        <v>500000</v>
      </c>
      <c r="AB8" s="26">
        <v>455</v>
      </c>
      <c r="AC8" s="27">
        <f>5000*AB8</f>
        <v>2275000</v>
      </c>
      <c r="AD8" s="8"/>
    </row>
    <row r="9" spans="1:30" ht="19.5" customHeight="1">
      <c r="A9" s="25" t="s">
        <v>10</v>
      </c>
      <c r="B9" s="26">
        <v>1250</v>
      </c>
      <c r="C9" s="27">
        <f>1000*B9</f>
        <v>1250000</v>
      </c>
      <c r="D9" s="26">
        <v>1945</v>
      </c>
      <c r="E9" s="27">
        <f>1000*D9</f>
        <v>1945000</v>
      </c>
      <c r="F9" s="6"/>
      <c r="G9" s="25" t="s">
        <v>10</v>
      </c>
      <c r="H9" s="26">
        <v>448</v>
      </c>
      <c r="I9" s="27">
        <f>1000*H9</f>
        <v>448000</v>
      </c>
      <c r="J9" s="26">
        <v>2110</v>
      </c>
      <c r="K9" s="27">
        <f>1000*J9</f>
        <v>2110000</v>
      </c>
      <c r="L9" s="6"/>
      <c r="M9" s="25" t="s">
        <v>10</v>
      </c>
      <c r="N9" s="26">
        <v>100</v>
      </c>
      <c r="O9" s="27">
        <f>1000*N9</f>
        <v>100000</v>
      </c>
      <c r="P9" s="26">
        <v>835</v>
      </c>
      <c r="Q9" s="27">
        <f>1000*P9</f>
        <v>835000</v>
      </c>
      <c r="R9" s="6"/>
      <c r="S9" s="25" t="s">
        <v>10</v>
      </c>
      <c r="T9" s="26">
        <v>1000</v>
      </c>
      <c r="U9" s="27">
        <f>1000*T9</f>
        <v>1000000</v>
      </c>
      <c r="V9" s="26">
        <v>4400</v>
      </c>
      <c r="W9" s="27">
        <f>1000*V9</f>
        <v>4400000</v>
      </c>
      <c r="X9" s="6"/>
      <c r="Y9" s="25" t="s">
        <v>10</v>
      </c>
      <c r="Z9" s="26">
        <v>500</v>
      </c>
      <c r="AA9" s="27">
        <f>1000*Z9</f>
        <v>500000</v>
      </c>
      <c r="AB9" s="26">
        <v>2745</v>
      </c>
      <c r="AC9" s="27">
        <f>1000*AB9</f>
        <v>2745000</v>
      </c>
      <c r="AD9" s="8"/>
    </row>
    <row r="10" spans="1:30" ht="19.5" customHeight="1">
      <c r="A10" s="25" t="s">
        <v>11</v>
      </c>
      <c r="B10" s="26">
        <v>690</v>
      </c>
      <c r="C10" s="27">
        <f>500*B10</f>
        <v>345000</v>
      </c>
      <c r="D10" s="26">
        <v>2400</v>
      </c>
      <c r="E10" s="27">
        <f>500*D10</f>
        <v>1200000</v>
      </c>
      <c r="F10" s="6"/>
      <c r="G10" s="25" t="s">
        <v>11</v>
      </c>
      <c r="H10" s="26">
        <v>200</v>
      </c>
      <c r="I10" s="27">
        <f>500*H10</f>
        <v>100000</v>
      </c>
      <c r="J10" s="26">
        <v>485</v>
      </c>
      <c r="K10" s="27">
        <f>500*J10</f>
        <v>242500</v>
      </c>
      <c r="L10" s="6"/>
      <c r="M10" s="25" t="s">
        <v>11</v>
      </c>
      <c r="N10" s="26">
        <v>40</v>
      </c>
      <c r="O10" s="27">
        <f>500*N10</f>
        <v>20000</v>
      </c>
      <c r="P10" s="26">
        <v>0</v>
      </c>
      <c r="Q10" s="27">
        <f>500*P10</f>
        <v>0</v>
      </c>
      <c r="R10" s="6"/>
      <c r="S10" s="25" t="s">
        <v>11</v>
      </c>
      <c r="T10" s="26">
        <v>500</v>
      </c>
      <c r="U10" s="27">
        <f>500*T10</f>
        <v>250000</v>
      </c>
      <c r="V10" s="26">
        <v>1710</v>
      </c>
      <c r="W10" s="27">
        <f>500*V10</f>
        <v>855000</v>
      </c>
      <c r="X10" s="6"/>
      <c r="Y10" s="25" t="s">
        <v>11</v>
      </c>
      <c r="Z10" s="26">
        <v>200</v>
      </c>
      <c r="AA10" s="27">
        <f>500*Z10</f>
        <v>100000</v>
      </c>
      <c r="AB10" s="26">
        <v>635</v>
      </c>
      <c r="AC10" s="27">
        <f>500*AB10</f>
        <v>317500</v>
      </c>
      <c r="AD10" s="8"/>
    </row>
    <row r="11" spans="1:30" ht="19.5" customHeight="1">
      <c r="A11" s="25" t="s">
        <v>12</v>
      </c>
      <c r="B11" s="26">
        <v>1400</v>
      </c>
      <c r="C11" s="27">
        <f>100*B11</f>
        <v>140000</v>
      </c>
      <c r="D11" s="26">
        <v>4155</v>
      </c>
      <c r="E11" s="27">
        <f>100*D11</f>
        <v>415500</v>
      </c>
      <c r="F11" s="6"/>
      <c r="G11" s="25" t="s">
        <v>12</v>
      </c>
      <c r="H11" s="26">
        <v>400</v>
      </c>
      <c r="I11" s="27">
        <f>100*H11</f>
        <v>40000</v>
      </c>
      <c r="J11" s="26">
        <v>1285</v>
      </c>
      <c r="K11" s="27">
        <f>100*J11</f>
        <v>128500</v>
      </c>
      <c r="L11" s="6"/>
      <c r="M11" s="25" t="s">
        <v>12</v>
      </c>
      <c r="N11" s="26">
        <v>150</v>
      </c>
      <c r="O11" s="27">
        <f>100*N11</f>
        <v>15000</v>
      </c>
      <c r="P11" s="26">
        <v>15</v>
      </c>
      <c r="Q11" s="27">
        <f>100*P11</f>
        <v>1500</v>
      </c>
      <c r="R11" s="6"/>
      <c r="S11" s="25" t="s">
        <v>12</v>
      </c>
      <c r="T11" s="26">
        <v>1000</v>
      </c>
      <c r="U11" s="27">
        <f>100*T11</f>
        <v>100000</v>
      </c>
      <c r="V11" s="26">
        <v>3400</v>
      </c>
      <c r="W11" s="27">
        <f>100*V11</f>
        <v>340000</v>
      </c>
      <c r="X11" s="6"/>
      <c r="Y11" s="25" t="s">
        <v>12</v>
      </c>
      <c r="Z11" s="26">
        <v>400</v>
      </c>
      <c r="AA11" s="27">
        <f>100*Z11</f>
        <v>40000</v>
      </c>
      <c r="AB11" s="26">
        <v>1935</v>
      </c>
      <c r="AC11" s="27">
        <f>100*AB11</f>
        <v>193500</v>
      </c>
      <c r="AD11" s="8"/>
    </row>
    <row r="12" spans="1:30" ht="19.5" customHeight="1">
      <c r="A12" s="25" t="s">
        <v>13</v>
      </c>
      <c r="B12" s="26">
        <v>800</v>
      </c>
      <c r="C12" s="27">
        <f>50*B12</f>
        <v>40000</v>
      </c>
      <c r="D12" s="26">
        <v>3080</v>
      </c>
      <c r="E12" s="27">
        <f>50*D12</f>
        <v>154000</v>
      </c>
      <c r="F12" s="6"/>
      <c r="G12" s="25" t="s">
        <v>13</v>
      </c>
      <c r="H12" s="26">
        <v>250</v>
      </c>
      <c r="I12" s="27">
        <f>50*H12</f>
        <v>12500</v>
      </c>
      <c r="J12" s="26">
        <v>970</v>
      </c>
      <c r="K12" s="27">
        <f>50*J12</f>
        <v>48500</v>
      </c>
      <c r="L12" s="6"/>
      <c r="M12" s="25" t="s">
        <v>13</v>
      </c>
      <c r="N12" s="26">
        <v>100</v>
      </c>
      <c r="O12" s="27">
        <f>50*N12</f>
        <v>5000</v>
      </c>
      <c r="P12" s="26">
        <v>5</v>
      </c>
      <c r="Q12" s="27">
        <f>50*P12</f>
        <v>250</v>
      </c>
      <c r="R12" s="6"/>
      <c r="S12" s="25" t="s">
        <v>13</v>
      </c>
      <c r="T12" s="26">
        <v>500</v>
      </c>
      <c r="U12" s="27">
        <f>50*T12</f>
        <v>25000</v>
      </c>
      <c r="V12" s="26">
        <v>1595</v>
      </c>
      <c r="W12" s="27">
        <f>50*V12</f>
        <v>79750</v>
      </c>
      <c r="X12" s="6"/>
      <c r="Y12" s="25" t="s">
        <v>13</v>
      </c>
      <c r="Z12" s="26">
        <v>200</v>
      </c>
      <c r="AA12" s="27">
        <f>50*Z12</f>
        <v>10000</v>
      </c>
      <c r="AB12" s="26">
        <v>955</v>
      </c>
      <c r="AC12" s="27">
        <f>50*AB12</f>
        <v>47750</v>
      </c>
      <c r="AD12" s="8"/>
    </row>
    <row r="13" spans="1:30" ht="19.5" customHeight="1">
      <c r="A13" s="25" t="s">
        <v>14</v>
      </c>
      <c r="B13" s="26">
        <v>1650</v>
      </c>
      <c r="C13" s="27">
        <f>10*B13</f>
        <v>16500</v>
      </c>
      <c r="D13" s="26">
        <v>4665</v>
      </c>
      <c r="E13" s="27">
        <f>10*D13</f>
        <v>46650</v>
      </c>
      <c r="F13" s="6"/>
      <c r="G13" s="25" t="s">
        <v>14</v>
      </c>
      <c r="H13" s="26">
        <v>450</v>
      </c>
      <c r="I13" s="27">
        <f>10*H13</f>
        <v>4500</v>
      </c>
      <c r="J13" s="26">
        <v>1340</v>
      </c>
      <c r="K13" s="27">
        <f>10*J13</f>
        <v>13400</v>
      </c>
      <c r="L13" s="6"/>
      <c r="M13" s="25" t="s">
        <v>14</v>
      </c>
      <c r="N13" s="26">
        <v>100</v>
      </c>
      <c r="O13" s="27">
        <f>10*N13</f>
        <v>1000</v>
      </c>
      <c r="P13" s="26">
        <v>0</v>
      </c>
      <c r="Q13" s="27">
        <f>10*P13</f>
        <v>0</v>
      </c>
      <c r="R13" s="6"/>
      <c r="S13" s="25" t="s">
        <v>14</v>
      </c>
      <c r="T13" s="26">
        <v>1250</v>
      </c>
      <c r="U13" s="27">
        <f>10*T13</f>
        <v>12500</v>
      </c>
      <c r="V13" s="26">
        <v>3385</v>
      </c>
      <c r="W13" s="27">
        <f>10*V13</f>
        <v>33850</v>
      </c>
      <c r="X13" s="6"/>
      <c r="Y13" s="25" t="s">
        <v>14</v>
      </c>
      <c r="Z13" s="26">
        <v>400</v>
      </c>
      <c r="AA13" s="27">
        <f>10*Z13</f>
        <v>4000</v>
      </c>
      <c r="AB13" s="26">
        <v>1670</v>
      </c>
      <c r="AC13" s="27">
        <f>10*AB13</f>
        <v>16700</v>
      </c>
      <c r="AD13" s="8"/>
    </row>
    <row r="14" spans="1:30" ht="19.5" customHeight="1">
      <c r="A14" s="25" t="s">
        <v>15</v>
      </c>
      <c r="B14" s="26">
        <v>450</v>
      </c>
      <c r="C14" s="27">
        <f>5*B14</f>
        <v>2250</v>
      </c>
      <c r="D14" s="26">
        <v>2220</v>
      </c>
      <c r="E14" s="27">
        <f>5*D14</f>
        <v>11100</v>
      </c>
      <c r="F14" s="6"/>
      <c r="G14" s="25" t="s">
        <v>15</v>
      </c>
      <c r="H14" s="26">
        <v>150</v>
      </c>
      <c r="I14" s="27">
        <f>5*H14</f>
        <v>750</v>
      </c>
      <c r="J14" s="26">
        <v>775</v>
      </c>
      <c r="K14" s="27">
        <f>5*J14</f>
        <v>3875</v>
      </c>
      <c r="L14" s="6"/>
      <c r="M14" s="25" t="s">
        <v>15</v>
      </c>
      <c r="N14" s="26">
        <v>100</v>
      </c>
      <c r="O14" s="27">
        <f>5*N14</f>
        <v>500</v>
      </c>
      <c r="P14" s="26">
        <v>5</v>
      </c>
      <c r="Q14" s="27">
        <f>5*P14</f>
        <v>25</v>
      </c>
      <c r="R14" s="6"/>
      <c r="S14" s="25" t="s">
        <v>15</v>
      </c>
      <c r="T14" s="26">
        <v>250</v>
      </c>
      <c r="U14" s="27">
        <f>5*T14</f>
        <v>1250</v>
      </c>
      <c r="V14" s="26">
        <v>1225</v>
      </c>
      <c r="W14" s="27">
        <f>5*V14</f>
        <v>6125</v>
      </c>
      <c r="X14" s="6"/>
      <c r="Y14" s="25" t="s">
        <v>15</v>
      </c>
      <c r="Z14" s="26">
        <v>200</v>
      </c>
      <c r="AA14" s="27">
        <f>5*Z14</f>
        <v>1000</v>
      </c>
      <c r="AB14" s="26">
        <v>1000</v>
      </c>
      <c r="AC14" s="27">
        <f>5*AB14</f>
        <v>5000</v>
      </c>
      <c r="AD14" s="8"/>
    </row>
    <row r="15" spans="1:30" ht="19.5" customHeight="1" thickBot="1">
      <c r="A15" s="28" t="s">
        <v>16</v>
      </c>
      <c r="B15" s="29">
        <v>450</v>
      </c>
      <c r="C15" s="30">
        <f>1*B15</f>
        <v>450</v>
      </c>
      <c r="D15" s="29">
        <v>2180</v>
      </c>
      <c r="E15" s="30">
        <f>1*D15</f>
        <v>2180</v>
      </c>
      <c r="F15" s="6"/>
      <c r="G15" s="28" t="s">
        <v>16</v>
      </c>
      <c r="H15" s="29">
        <v>250</v>
      </c>
      <c r="I15" s="30">
        <f>1*H15</f>
        <v>250</v>
      </c>
      <c r="J15" s="29">
        <v>1255</v>
      </c>
      <c r="K15" s="30">
        <f>1*J15</f>
        <v>1255</v>
      </c>
      <c r="L15" s="6"/>
      <c r="M15" s="28" t="s">
        <v>16</v>
      </c>
      <c r="N15" s="29">
        <v>100</v>
      </c>
      <c r="O15" s="30">
        <f>1*N15</f>
        <v>100</v>
      </c>
      <c r="P15" s="29">
        <v>15</v>
      </c>
      <c r="Q15" s="30">
        <f>1*P15</f>
        <v>15</v>
      </c>
      <c r="R15" s="6"/>
      <c r="S15" s="28" t="s">
        <v>16</v>
      </c>
      <c r="T15" s="29">
        <v>250</v>
      </c>
      <c r="U15" s="30">
        <f>1*T15</f>
        <v>250</v>
      </c>
      <c r="V15" s="29">
        <v>1200</v>
      </c>
      <c r="W15" s="30">
        <f>1*V15</f>
        <v>1200</v>
      </c>
      <c r="X15" s="6"/>
      <c r="Y15" s="28" t="s">
        <v>16</v>
      </c>
      <c r="Z15" s="29">
        <v>200</v>
      </c>
      <c r="AA15" s="30">
        <f>1*Z15</f>
        <v>200</v>
      </c>
      <c r="AB15" s="29">
        <v>1025</v>
      </c>
      <c r="AC15" s="30">
        <f>1*AB15</f>
        <v>1025</v>
      </c>
      <c r="AD15" s="8"/>
    </row>
    <row r="16" spans="1:30" ht="19.5" customHeight="1" thickTop="1" thickBot="1">
      <c r="A16" s="31"/>
      <c r="B16" s="32"/>
      <c r="C16" s="33">
        <f>SUM(C7:C15)</f>
        <v>1794200</v>
      </c>
      <c r="D16" s="32"/>
      <c r="E16" s="33">
        <f>SUM(E7:E15)</f>
        <v>36799430</v>
      </c>
      <c r="F16" s="6"/>
      <c r="G16" s="31"/>
      <c r="H16" s="32"/>
      <c r="I16" s="33">
        <f>SUM(I7:I15)</f>
        <v>776000</v>
      </c>
      <c r="J16" s="32"/>
      <c r="K16" s="33">
        <f>SUM(K7:K15)</f>
        <v>16073030</v>
      </c>
      <c r="L16" s="6"/>
      <c r="M16" s="31"/>
      <c r="N16" s="32"/>
      <c r="O16" s="33">
        <f>SUM(O7:O15)</f>
        <v>191600</v>
      </c>
      <c r="P16" s="32"/>
      <c r="Q16" s="33">
        <f>SUM(Q7:Q15)</f>
        <v>6086790</v>
      </c>
      <c r="R16" s="6"/>
      <c r="S16" s="31"/>
      <c r="T16" s="32"/>
      <c r="U16" s="33">
        <f>SUM(U7:U15)</f>
        <v>1514000</v>
      </c>
      <c r="V16" s="32"/>
      <c r="W16" s="33">
        <f>SUM(W7:W15)</f>
        <v>31890925</v>
      </c>
      <c r="X16" s="6"/>
      <c r="Y16" s="31"/>
      <c r="Z16" s="32"/>
      <c r="AA16" s="33">
        <f>SUM(AA7:AA15)</f>
        <v>1155200</v>
      </c>
      <c r="AB16" s="32"/>
      <c r="AC16" s="33">
        <f>SUM(AC7:AC15)</f>
        <v>13151475</v>
      </c>
      <c r="AD16" s="8"/>
    </row>
    <row r="17" spans="1:30" ht="19.5" customHeight="1">
      <c r="A17" s="8"/>
      <c r="B17" s="36" t="s">
        <v>17</v>
      </c>
      <c r="C17" s="34"/>
      <c r="D17" s="8"/>
      <c r="E17" s="35"/>
      <c r="F17" s="8"/>
      <c r="G17" s="8"/>
      <c r="H17" s="8"/>
      <c r="I17" s="34"/>
      <c r="J17" s="8"/>
      <c r="K17" s="34"/>
      <c r="L17" s="8"/>
      <c r="M17" s="8"/>
      <c r="N17" s="8"/>
      <c r="O17" s="34"/>
      <c r="P17" s="8"/>
      <c r="Q17" s="34"/>
      <c r="R17" s="8"/>
      <c r="S17" s="8"/>
      <c r="T17" s="8"/>
      <c r="U17" s="34"/>
      <c r="V17" s="8"/>
      <c r="W17" s="34"/>
      <c r="X17" s="8"/>
      <c r="Y17" s="8"/>
      <c r="Z17" s="8"/>
      <c r="AA17" s="34"/>
      <c r="AB17" s="8"/>
      <c r="AC17" s="34"/>
      <c r="AD17" s="8"/>
    </row>
    <row r="18" spans="1:30">
      <c r="A18" s="8"/>
      <c r="B18" s="8"/>
      <c r="C18" s="34"/>
      <c r="D18" s="8"/>
      <c r="E18" s="35"/>
      <c r="F18" s="8"/>
      <c r="G18" s="8"/>
      <c r="H18" s="8"/>
      <c r="I18" s="34"/>
      <c r="J18" s="8"/>
      <c r="K18" s="34"/>
      <c r="L18" s="8"/>
      <c r="M18" s="8"/>
      <c r="N18" s="8"/>
      <c r="O18" s="34"/>
      <c r="P18" s="8"/>
      <c r="Q18" s="34"/>
      <c r="R18" s="8"/>
      <c r="S18" s="8"/>
      <c r="T18" s="8"/>
      <c r="U18" s="34"/>
      <c r="V18" s="8"/>
      <c r="W18" s="34"/>
      <c r="X18" s="8"/>
      <c r="Y18" s="8"/>
      <c r="Z18" s="8"/>
      <c r="AA18" s="34"/>
      <c r="AB18" s="8"/>
      <c r="AC18" s="34"/>
      <c r="AD18" s="8"/>
    </row>
    <row r="19" spans="1:30" ht="19.5" customHeight="1" thickBot="1">
      <c r="A19" s="5" t="s">
        <v>21</v>
      </c>
      <c r="B19" s="8"/>
      <c r="C19" s="8"/>
      <c r="D19" s="8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s="16" customFormat="1" ht="19.5" customHeight="1" thickBot="1">
      <c r="A20" s="10" t="s">
        <v>22</v>
      </c>
      <c r="B20" s="11"/>
      <c r="C20" s="12"/>
      <c r="D20" s="11"/>
      <c r="E20" s="13"/>
      <c r="F20" s="14"/>
      <c r="G20" s="10" t="s">
        <v>23</v>
      </c>
      <c r="H20" s="11"/>
      <c r="I20" s="12"/>
      <c r="J20" s="11"/>
      <c r="K20" s="13"/>
      <c r="L20" s="14"/>
      <c r="M20" s="10" t="s">
        <v>24</v>
      </c>
      <c r="N20" s="11"/>
      <c r="O20" s="12"/>
      <c r="P20" s="11"/>
      <c r="Q20" s="13"/>
      <c r="R20" s="14"/>
      <c r="S20" s="37"/>
      <c r="T20" s="37"/>
      <c r="U20" s="37"/>
      <c r="V20" s="37"/>
      <c r="W20" s="37"/>
      <c r="X20" s="38"/>
      <c r="Y20" s="37"/>
      <c r="Z20" s="37"/>
      <c r="AA20" s="37"/>
      <c r="AB20" s="37"/>
      <c r="AC20" s="37"/>
      <c r="AD20" s="15"/>
    </row>
    <row r="21" spans="1:30" s="16" customFormat="1" ht="19.5" customHeight="1">
      <c r="A21" s="17"/>
      <c r="B21" s="10" t="s">
        <v>19</v>
      </c>
      <c r="C21" s="18"/>
      <c r="D21" s="10" t="s">
        <v>20</v>
      </c>
      <c r="E21" s="18"/>
      <c r="F21" s="14"/>
      <c r="G21" s="17"/>
      <c r="H21" s="10" t="s">
        <v>19</v>
      </c>
      <c r="I21" s="18"/>
      <c r="J21" s="10" t="s">
        <v>20</v>
      </c>
      <c r="K21" s="18"/>
      <c r="L21" s="14"/>
      <c r="M21" s="17"/>
      <c r="N21" s="10" t="s">
        <v>19</v>
      </c>
      <c r="O21" s="18"/>
      <c r="P21" s="10" t="s">
        <v>20</v>
      </c>
      <c r="Q21" s="18"/>
      <c r="R21" s="14"/>
      <c r="S21" s="37"/>
      <c r="T21" s="37"/>
      <c r="U21" s="37"/>
      <c r="V21" s="37"/>
      <c r="W21" s="37"/>
      <c r="X21" s="38"/>
      <c r="Y21" s="37"/>
      <c r="Z21" s="37"/>
      <c r="AA21" s="37"/>
      <c r="AB21" s="37"/>
      <c r="AC21" s="37"/>
      <c r="AD21" s="15"/>
    </row>
    <row r="22" spans="1:30" ht="19.5" customHeight="1" thickBot="1">
      <c r="A22" s="19" t="s">
        <v>5</v>
      </c>
      <c r="B22" s="20" t="s">
        <v>6</v>
      </c>
      <c r="C22" s="21" t="s">
        <v>7</v>
      </c>
      <c r="D22" s="20" t="s">
        <v>6</v>
      </c>
      <c r="E22" s="21" t="s">
        <v>7</v>
      </c>
      <c r="F22" s="6"/>
      <c r="G22" s="19" t="s">
        <v>5</v>
      </c>
      <c r="H22" s="20" t="s">
        <v>6</v>
      </c>
      <c r="I22" s="21" t="s">
        <v>7</v>
      </c>
      <c r="J22" s="20" t="s">
        <v>6</v>
      </c>
      <c r="K22" s="21" t="s">
        <v>7</v>
      </c>
      <c r="L22" s="6"/>
      <c r="M22" s="19" t="s">
        <v>5</v>
      </c>
      <c r="N22" s="20" t="s">
        <v>6</v>
      </c>
      <c r="O22" s="21" t="s">
        <v>7</v>
      </c>
      <c r="P22" s="20" t="s">
        <v>6</v>
      </c>
      <c r="Q22" s="21" t="s">
        <v>7</v>
      </c>
      <c r="R22" s="6"/>
      <c r="S22" s="39"/>
      <c r="T22" s="39"/>
      <c r="U22" s="39"/>
      <c r="V22" s="39"/>
      <c r="W22" s="39"/>
      <c r="X22" s="7"/>
      <c r="Y22" s="39"/>
      <c r="Z22" s="39"/>
      <c r="AA22" s="39"/>
      <c r="AB22" s="39"/>
      <c r="AC22" s="39"/>
      <c r="AD22" s="8"/>
    </row>
    <row r="23" spans="1:30" ht="19.5" customHeight="1">
      <c r="A23" s="22" t="s">
        <v>8</v>
      </c>
      <c r="B23" s="23"/>
      <c r="C23" s="24">
        <f>10000*B23</f>
        <v>0</v>
      </c>
      <c r="D23" s="23"/>
      <c r="E23" s="24">
        <f>10000*D23</f>
        <v>0</v>
      </c>
      <c r="F23" s="6"/>
      <c r="G23" s="22" t="s">
        <v>8</v>
      </c>
      <c r="H23" s="23"/>
      <c r="I23" s="24">
        <f>10000*H23</f>
        <v>0</v>
      </c>
      <c r="J23" s="23"/>
      <c r="K23" s="24"/>
      <c r="L23" s="6"/>
      <c r="M23" s="22" t="s">
        <v>8</v>
      </c>
      <c r="N23" s="23"/>
      <c r="O23" s="24">
        <f>10000*N23</f>
        <v>0</v>
      </c>
      <c r="P23" s="23"/>
      <c r="Q23" s="24">
        <f>10000*P23</f>
        <v>0</v>
      </c>
      <c r="R23" s="6"/>
      <c r="S23" s="7"/>
      <c r="T23" s="40"/>
      <c r="U23" s="41"/>
      <c r="V23" s="40"/>
      <c r="W23" s="41"/>
      <c r="X23" s="7"/>
      <c r="Y23" s="7"/>
      <c r="Z23" s="40"/>
      <c r="AA23" s="41"/>
      <c r="AB23" s="40"/>
      <c r="AC23" s="41"/>
      <c r="AD23" s="8"/>
    </row>
    <row r="24" spans="1:30" ht="19.5" customHeight="1">
      <c r="A24" s="25" t="s">
        <v>9</v>
      </c>
      <c r="B24" s="26">
        <v>300</v>
      </c>
      <c r="C24" s="27">
        <f>5000*B24</f>
        <v>1500000</v>
      </c>
      <c r="D24" s="26"/>
      <c r="E24" s="27">
        <f>5000*D24</f>
        <v>0</v>
      </c>
      <c r="F24" s="6"/>
      <c r="G24" s="25" t="s">
        <v>9</v>
      </c>
      <c r="H24" s="42" t="s">
        <v>25</v>
      </c>
      <c r="I24" s="24">
        <v>175000</v>
      </c>
      <c r="J24" s="26"/>
      <c r="K24" s="27"/>
      <c r="L24" s="6"/>
      <c r="M24" s="25" t="s">
        <v>9</v>
      </c>
      <c r="N24" s="26">
        <v>16</v>
      </c>
      <c r="O24" s="27">
        <f>5000*N24</f>
        <v>80000</v>
      </c>
      <c r="P24" s="26"/>
      <c r="Q24" s="27">
        <f>5000*P24</f>
        <v>0</v>
      </c>
      <c r="R24" s="6"/>
      <c r="S24" s="7"/>
      <c r="T24" s="40"/>
      <c r="U24" s="41"/>
      <c r="V24" s="40"/>
      <c r="W24" s="41"/>
      <c r="X24" s="7"/>
      <c r="Y24" s="7"/>
      <c r="Z24" s="40"/>
      <c r="AA24" s="41"/>
      <c r="AB24" s="40"/>
      <c r="AC24" s="41"/>
      <c r="AD24" s="8"/>
    </row>
    <row r="25" spans="1:30" ht="19.5" customHeight="1">
      <c r="A25" s="25" t="s">
        <v>10</v>
      </c>
      <c r="B25" s="26">
        <v>600</v>
      </c>
      <c r="C25" s="27">
        <f>1000*B25</f>
        <v>600000</v>
      </c>
      <c r="D25" s="26"/>
      <c r="E25" s="27">
        <f>1000*D25</f>
        <v>0</v>
      </c>
      <c r="F25" s="6"/>
      <c r="G25" s="25" t="s">
        <v>10</v>
      </c>
      <c r="H25" s="42" t="s">
        <v>26</v>
      </c>
      <c r="I25" s="24">
        <v>250000</v>
      </c>
      <c r="J25" s="26"/>
      <c r="K25" s="27"/>
      <c r="L25" s="6"/>
      <c r="M25" s="25" t="s">
        <v>10</v>
      </c>
      <c r="N25" s="26">
        <v>76</v>
      </c>
      <c r="O25" s="27">
        <f>1000*N25</f>
        <v>76000</v>
      </c>
      <c r="P25" s="26"/>
      <c r="Q25" s="27">
        <f>1000*P25</f>
        <v>0</v>
      </c>
      <c r="R25" s="6"/>
      <c r="S25" s="7"/>
      <c r="T25" s="40"/>
      <c r="U25" s="41"/>
      <c r="V25" s="40"/>
      <c r="W25" s="41"/>
      <c r="X25" s="7"/>
      <c r="Y25" s="7"/>
      <c r="Z25" s="40"/>
      <c r="AA25" s="41"/>
      <c r="AB25" s="40"/>
      <c r="AC25" s="41"/>
      <c r="AD25" s="8"/>
    </row>
    <row r="26" spans="1:30" ht="19.5" customHeight="1">
      <c r="A26" s="25" t="s">
        <v>11</v>
      </c>
      <c r="B26" s="26">
        <v>600</v>
      </c>
      <c r="C26" s="27">
        <f>500*B26</f>
        <v>300000</v>
      </c>
      <c r="D26" s="26"/>
      <c r="E26" s="27">
        <f>500*D26</f>
        <v>0</v>
      </c>
      <c r="F26" s="6"/>
      <c r="G26" s="25" t="s">
        <v>11</v>
      </c>
      <c r="H26" s="42" t="s">
        <v>27</v>
      </c>
      <c r="I26" s="24">
        <v>50000</v>
      </c>
      <c r="J26" s="26"/>
      <c r="K26" s="27"/>
      <c r="L26" s="6"/>
      <c r="M26" s="25" t="s">
        <v>11</v>
      </c>
      <c r="N26" s="26">
        <v>50</v>
      </c>
      <c r="O26" s="27">
        <f>500*N26</f>
        <v>25000</v>
      </c>
      <c r="P26" s="26"/>
      <c r="Q26" s="27">
        <f>500*P26</f>
        <v>0</v>
      </c>
      <c r="R26" s="6"/>
      <c r="S26" s="7"/>
      <c r="T26" s="40"/>
      <c r="U26" s="41"/>
      <c r="V26" s="40"/>
      <c r="W26" s="41"/>
      <c r="X26" s="7"/>
      <c r="Y26" s="7"/>
      <c r="Z26" s="40"/>
      <c r="AA26" s="41"/>
      <c r="AB26" s="40"/>
      <c r="AC26" s="41"/>
      <c r="AD26" s="8"/>
    </row>
    <row r="27" spans="1:30" ht="19.5" customHeight="1">
      <c r="A27" s="25" t="s">
        <v>12</v>
      </c>
      <c r="B27" s="26">
        <v>1800</v>
      </c>
      <c r="C27" s="27">
        <f>100*B27</f>
        <v>180000</v>
      </c>
      <c r="D27" s="26"/>
      <c r="E27" s="27">
        <f>100*D27</f>
        <v>0</v>
      </c>
      <c r="F27" s="6"/>
      <c r="G27" s="25" t="s">
        <v>12</v>
      </c>
      <c r="H27" s="42" t="s">
        <v>28</v>
      </c>
      <c r="I27" s="24">
        <v>15000</v>
      </c>
      <c r="J27" s="26"/>
      <c r="K27" s="27"/>
      <c r="L27" s="6"/>
      <c r="M27" s="25" t="s">
        <v>12</v>
      </c>
      <c r="N27" s="26">
        <v>150</v>
      </c>
      <c r="O27" s="27">
        <f>100*N27</f>
        <v>15000</v>
      </c>
      <c r="P27" s="26"/>
      <c r="Q27" s="27">
        <f>100*P27</f>
        <v>0</v>
      </c>
      <c r="R27" s="6"/>
      <c r="S27" s="7"/>
      <c r="T27" s="40"/>
      <c r="U27" s="41"/>
      <c r="V27" s="40"/>
      <c r="W27" s="41"/>
      <c r="X27" s="7"/>
      <c r="Y27" s="7"/>
      <c r="Z27" s="40"/>
      <c r="AA27" s="41"/>
      <c r="AB27" s="40"/>
      <c r="AC27" s="41"/>
      <c r="AD27" s="8"/>
    </row>
    <row r="28" spans="1:30" ht="19.5" customHeight="1">
      <c r="A28" s="25" t="s">
        <v>13</v>
      </c>
      <c r="B28" s="26">
        <v>600</v>
      </c>
      <c r="C28" s="27">
        <f>50*B28</f>
        <v>30000</v>
      </c>
      <c r="D28" s="26"/>
      <c r="E28" s="27">
        <f>50*D28</f>
        <v>0</v>
      </c>
      <c r="F28" s="6"/>
      <c r="G28" s="25" t="s">
        <v>13</v>
      </c>
      <c r="H28" s="42" t="s">
        <v>27</v>
      </c>
      <c r="I28" s="24">
        <v>5000</v>
      </c>
      <c r="J28" s="26"/>
      <c r="K28" s="27"/>
      <c r="L28" s="6"/>
      <c r="M28" s="25" t="s">
        <v>13</v>
      </c>
      <c r="N28" s="26">
        <v>50</v>
      </c>
      <c r="O28" s="27">
        <f>50*N28</f>
        <v>2500</v>
      </c>
      <c r="P28" s="26"/>
      <c r="Q28" s="27">
        <f>50*P28</f>
        <v>0</v>
      </c>
      <c r="R28" s="6"/>
      <c r="S28" s="7"/>
      <c r="T28" s="40"/>
      <c r="U28" s="41"/>
      <c r="V28" s="40"/>
      <c r="W28" s="41"/>
      <c r="X28" s="7"/>
      <c r="Y28" s="7"/>
      <c r="Z28" s="40"/>
      <c r="AA28" s="41"/>
      <c r="AB28" s="40"/>
      <c r="AC28" s="41"/>
      <c r="AD28" s="8"/>
    </row>
    <row r="29" spans="1:30" ht="19.5" customHeight="1">
      <c r="A29" s="25" t="s">
        <v>14</v>
      </c>
      <c r="B29" s="26">
        <v>1800</v>
      </c>
      <c r="C29" s="27">
        <f>10*B29</f>
        <v>18000</v>
      </c>
      <c r="D29" s="26"/>
      <c r="E29" s="27">
        <f>10*D29</f>
        <v>0</v>
      </c>
      <c r="F29" s="6"/>
      <c r="G29" s="25" t="s">
        <v>14</v>
      </c>
      <c r="H29" s="42" t="s">
        <v>29</v>
      </c>
      <c r="I29" s="24">
        <v>5000</v>
      </c>
      <c r="J29" s="26"/>
      <c r="K29" s="27"/>
      <c r="L29" s="6"/>
      <c r="M29" s="25" t="s">
        <v>14</v>
      </c>
      <c r="N29" s="26">
        <v>150</v>
      </c>
      <c r="O29" s="27">
        <f>10*N29</f>
        <v>1500</v>
      </c>
      <c r="P29" s="26"/>
      <c r="Q29" s="27">
        <f>10*P29</f>
        <v>0</v>
      </c>
      <c r="R29" s="6"/>
      <c r="S29" s="7"/>
      <c r="T29" s="40"/>
      <c r="U29" s="41"/>
      <c r="V29" s="40"/>
      <c r="W29" s="41"/>
      <c r="X29" s="7"/>
      <c r="Y29" s="7"/>
      <c r="Z29" s="40"/>
      <c r="AA29" s="41"/>
      <c r="AB29" s="40"/>
      <c r="AC29" s="41"/>
      <c r="AD29" s="8"/>
    </row>
    <row r="30" spans="1:30" ht="19.5" customHeight="1">
      <c r="A30" s="25" t="s">
        <v>15</v>
      </c>
      <c r="B30" s="26">
        <v>600</v>
      </c>
      <c r="C30" s="27">
        <f>5*B30</f>
        <v>3000</v>
      </c>
      <c r="D30" s="26"/>
      <c r="E30" s="27">
        <f>5*D30</f>
        <v>0</v>
      </c>
      <c r="F30" s="6"/>
      <c r="G30" s="25" t="s">
        <v>15</v>
      </c>
      <c r="H30" s="26"/>
      <c r="I30" s="27"/>
      <c r="J30" s="26"/>
      <c r="K30" s="27"/>
      <c r="L30" s="6"/>
      <c r="M30" s="25" t="s">
        <v>15</v>
      </c>
      <c r="N30" s="26">
        <v>0</v>
      </c>
      <c r="O30" s="27">
        <f>5*N30</f>
        <v>0</v>
      </c>
      <c r="P30" s="26"/>
      <c r="Q30" s="27">
        <f>5*P30</f>
        <v>0</v>
      </c>
      <c r="R30" s="6"/>
      <c r="S30" s="7"/>
      <c r="T30" s="40"/>
      <c r="U30" s="41"/>
      <c r="V30" s="40"/>
      <c r="W30" s="41"/>
      <c r="X30" s="7"/>
      <c r="Y30" s="7"/>
      <c r="Z30" s="40"/>
      <c r="AA30" s="41"/>
      <c r="AB30" s="40"/>
      <c r="AC30" s="41"/>
      <c r="AD30" s="8"/>
    </row>
    <row r="31" spans="1:30" ht="19.5" customHeight="1" thickBot="1">
      <c r="A31" s="28" t="s">
        <v>16</v>
      </c>
      <c r="B31" s="29">
        <v>600</v>
      </c>
      <c r="C31" s="30">
        <f>1*B31</f>
        <v>600</v>
      </c>
      <c r="D31" s="29"/>
      <c r="E31" s="30">
        <f>1*D31</f>
        <v>0</v>
      </c>
      <c r="F31" s="6"/>
      <c r="G31" s="28" t="s">
        <v>16</v>
      </c>
      <c r="H31" s="29"/>
      <c r="I31" s="30"/>
      <c r="J31" s="29"/>
      <c r="K31" s="30"/>
      <c r="L31" s="6"/>
      <c r="M31" s="28" t="s">
        <v>16</v>
      </c>
      <c r="N31" s="29">
        <v>0</v>
      </c>
      <c r="O31" s="30">
        <f>1*N31</f>
        <v>0</v>
      </c>
      <c r="P31" s="29"/>
      <c r="Q31" s="30">
        <f>1*P31</f>
        <v>0</v>
      </c>
      <c r="R31" s="6"/>
      <c r="S31" s="7"/>
      <c r="T31" s="40"/>
      <c r="U31" s="41"/>
      <c r="V31" s="40"/>
      <c r="W31" s="41"/>
      <c r="X31" s="7"/>
      <c r="Y31" s="7"/>
      <c r="Z31" s="40"/>
      <c r="AA31" s="41"/>
      <c r="AB31" s="40"/>
      <c r="AC31" s="41"/>
      <c r="AD31" s="8"/>
    </row>
    <row r="32" spans="1:30" ht="19.5" customHeight="1" thickTop="1" thickBot="1">
      <c r="A32" s="31"/>
      <c r="B32" s="32"/>
      <c r="C32" s="33">
        <f>SUM(C23:C31)</f>
        <v>2631600</v>
      </c>
      <c r="D32" s="32"/>
      <c r="E32" s="33" t="s">
        <v>30</v>
      </c>
      <c r="F32" s="6"/>
      <c r="G32" s="31"/>
      <c r="H32" s="32"/>
      <c r="I32" s="33">
        <f>SUM(I23:I31)</f>
        <v>500000</v>
      </c>
      <c r="J32" s="32"/>
      <c r="K32" s="43" t="s">
        <v>31</v>
      </c>
      <c r="L32" s="6"/>
      <c r="M32" s="31"/>
      <c r="N32" s="32"/>
      <c r="O32" s="33">
        <f>SUM(O23:O31)</f>
        <v>200000</v>
      </c>
      <c r="P32" s="32"/>
      <c r="Q32" s="43" t="s">
        <v>32</v>
      </c>
      <c r="R32" s="6"/>
      <c r="S32" s="7"/>
      <c r="T32" s="40"/>
      <c r="U32" s="41"/>
      <c r="V32" s="40"/>
      <c r="W32" s="41"/>
      <c r="X32" s="7"/>
      <c r="Y32" s="7"/>
      <c r="Z32" s="40"/>
      <c r="AA32" s="41"/>
      <c r="AB32" s="40"/>
      <c r="AC32" s="41"/>
      <c r="AD32" s="8"/>
    </row>
    <row r="33" spans="1:30" ht="19.5" customHeight="1">
      <c r="A33" s="8"/>
      <c r="B33" s="36" t="s">
        <v>33</v>
      </c>
      <c r="C33" s="34"/>
      <c r="D33" s="8"/>
      <c r="E33" s="35"/>
      <c r="F33" s="8"/>
      <c r="G33" s="8"/>
      <c r="H33" s="8"/>
      <c r="I33" s="34"/>
      <c r="J33" s="8"/>
      <c r="K33" s="34"/>
      <c r="L33" s="8"/>
      <c r="M33" s="8"/>
      <c r="N33" s="8"/>
      <c r="O33" s="34"/>
      <c r="P33" s="8"/>
      <c r="Q33" s="34"/>
      <c r="R33" s="8"/>
      <c r="S33" s="8"/>
      <c r="T33" s="8"/>
      <c r="U33" s="34"/>
      <c r="V33" s="8"/>
      <c r="W33" s="34"/>
      <c r="X33" s="8"/>
      <c r="Y33" s="8"/>
      <c r="Z33" s="8"/>
      <c r="AA33" s="34"/>
      <c r="AB33" s="8"/>
      <c r="AC33" s="34"/>
      <c r="AD33" s="8"/>
    </row>
    <row r="38" spans="1:30">
      <c r="L38" s="44"/>
    </row>
  </sheetData>
  <phoneticPr fontId="3"/>
  <pageMargins left="0.74803149606299213" right="0.74803149606299213" top="0.98425196850393704" bottom="0.98425196850393704" header="0.51181102362204722" footer="0.51181102362204722"/>
  <pageSetup paperSize="8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質問番号６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2014-01-17T04:57:53Z</dcterms:modified>
</cp:coreProperties>
</file>